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366" activeTab="0"/>
  </bookViews>
  <sheets>
    <sheet name="przedmiar" sheetId="1" r:id="rId1"/>
  </sheets>
  <definedNames>
    <definedName name="Excel_BuiltIn_Print_Area_1_1" localSheetId="0">'przedmiar'!$A$1:$G$120</definedName>
    <definedName name="Excel_BuiltIn_Print_Area_1_1">#REF!</definedName>
    <definedName name="Excel_BuiltIn_Print_Area_1_1_1" localSheetId="0">'przedmiar'!$A$1:$G$97</definedName>
    <definedName name="Excel_BuiltIn_Print_Area_1_1_1">#REF!</definedName>
    <definedName name="Excel_BuiltIn_Print_Area_1_1_1_1" localSheetId="0">'przedmiar'!$A$1:$G$96</definedName>
    <definedName name="Excel_BuiltIn_Print_Area_1_1_1_1">#REF!</definedName>
    <definedName name="Excel_BuiltIn_Print_Area_1_1_1_1_1" localSheetId="0">'przedmiar'!$A$1:$G$98</definedName>
    <definedName name="Excel_BuiltIn_Print_Area_1_1_1_1_1">#REF!</definedName>
    <definedName name="Excel_BuiltIn_Print_Area_1_1_1_1_1_1" localSheetId="0">'przedmiar'!$A$1:$G$99</definedName>
    <definedName name="Excel_BuiltIn_Print_Area_1_1_1_1_1_1">#REF!</definedName>
    <definedName name="Excel_BuiltIn_Print_Area_1_1_1_1_1_1_1" localSheetId="0">'przedmiar'!$A$1:$G$100</definedName>
    <definedName name="Excel_BuiltIn_Print_Area_1_1_1_1_1_1_1">#REF!</definedName>
    <definedName name="Excel_BuiltIn_Print_Area_1_1_1_1_1_1_1_1" localSheetId="0">'przedmiar'!$A$1:$G$77</definedName>
    <definedName name="Excel_BuiltIn_Print_Area_1_1_1_1_1_1_1_1">#REF!</definedName>
    <definedName name="Excel_BuiltIn_Print_Area_2_1" localSheetId="0">'przedmiar'!$A$1:$G$83</definedName>
    <definedName name="Excel_BuiltIn_Print_Area_2_1">#REF!</definedName>
    <definedName name="Excel_BuiltIn_Print_Titles_1" localSheetId="0">'przedmiar'!#REF!</definedName>
    <definedName name="Excel_BuiltIn_Print_Titles_1">#REF!</definedName>
    <definedName name="_xlnm.Print_Area" localSheetId="0">'przedmiar'!$A$1:$G$118</definedName>
  </definedNames>
  <calcPr fullCalcOnLoad="1"/>
</workbook>
</file>

<file path=xl/sharedStrings.xml><?xml version="1.0" encoding="utf-8"?>
<sst xmlns="http://schemas.openxmlformats.org/spreadsheetml/2006/main" count="249" uniqueCount="138">
  <si>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</si>
  <si>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</si>
  <si>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</si>
  <si>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</si>
  <si>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</si>
  <si>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</si>
  <si>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</si>
  <si>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</si>
  <si>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</si>
  <si>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</si>
  <si>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</si>
  <si>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</si>
  <si>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</si>
  <si>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</si>
  <si>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</si>
  <si>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</si>
  <si>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</si>
  <si>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DROGOWE</t>
  </si>
  <si>
    <t>x</t>
  </si>
  <si>
    <t>D.01.00.00.</t>
  </si>
  <si>
    <t xml:space="preserve">ROBOTY PRZYGOTOWAWCZE </t>
  </si>
  <si>
    <t>D.01.01.01</t>
  </si>
  <si>
    <t>Wytyczenie trasy i punktów wysokościowych.</t>
  </si>
  <si>
    <t>km</t>
  </si>
  <si>
    <r>
      <t>m</t>
    </r>
    <r>
      <rPr>
        <vertAlign val="superscript"/>
        <sz val="10"/>
        <rFont val="Arial CE"/>
        <family val="2"/>
      </rPr>
      <t>2</t>
    </r>
  </si>
  <si>
    <t>szt.</t>
  </si>
  <si>
    <t>Karczowanie krzaków i podszycia.</t>
  </si>
  <si>
    <t>mb</t>
  </si>
  <si>
    <t>rycz.</t>
  </si>
  <si>
    <t>D.02.00.00.</t>
  </si>
  <si>
    <t>ROBOTY ZIEMNE</t>
  </si>
  <si>
    <t>D.02.01.01</t>
  </si>
  <si>
    <t xml:space="preserve">Wykonanie wykopów wraz z odwiezieniem urobku na składowisko Wykonawcy. </t>
  </si>
  <si>
    <r>
      <t>m</t>
    </r>
    <r>
      <rPr>
        <vertAlign val="superscript"/>
        <sz val="10"/>
        <rFont val="Arial CE"/>
        <family val="2"/>
      </rPr>
      <t>3</t>
    </r>
  </si>
  <si>
    <t>Wykonanie wykopów ręcznie wraz z odwiezieniem urobku na składowisko Wykonawcy</t>
  </si>
  <si>
    <t>D.02.03.01</t>
  </si>
  <si>
    <t xml:space="preserve">Wykonanie nasypów. </t>
  </si>
  <si>
    <t>m3</t>
  </si>
  <si>
    <t>D.04.00.00.</t>
  </si>
  <si>
    <t xml:space="preserve">PODBUDOWY </t>
  </si>
  <si>
    <t>D.04.01.01.</t>
  </si>
  <si>
    <t>Profilowanie i zagęszczenie podłoża z gr. kat. II-IV w miejscu wykonywania nowej konstrukcji jezdni</t>
  </si>
  <si>
    <t>m</t>
  </si>
  <si>
    <t>Ułożenie obrzeży betonowych 8x30 cm z oporem z betonu B15</t>
  </si>
  <si>
    <t>D.06.00.00.</t>
  </si>
  <si>
    <t xml:space="preserve">ROBOTY WYKOŃCZENIOWE </t>
  </si>
  <si>
    <t>D.06.01.01.</t>
  </si>
  <si>
    <t xml:space="preserve">Plantowanie, humusowanie grubości 10 cm  z obsianiem trawą. </t>
  </si>
  <si>
    <t>D.06.01.06.</t>
  </si>
  <si>
    <t>D.07.00.00.</t>
  </si>
  <si>
    <t xml:space="preserve">URZĄDZENIA BEZPIECZEŃSTWA RUCHU </t>
  </si>
  <si>
    <t>D.07.01.03.</t>
  </si>
  <si>
    <t>M.12.00.00.</t>
  </si>
  <si>
    <t>ZBROJENIE</t>
  </si>
  <si>
    <t>M.12.01.02.</t>
  </si>
  <si>
    <t xml:space="preserve">Zbrojenie betonu stalą klasy A-IIIN stal typu Bst 500S  </t>
  </si>
  <si>
    <t>kg</t>
  </si>
  <si>
    <t>M.13.00.00.</t>
  </si>
  <si>
    <t>BETON</t>
  </si>
  <si>
    <t>M.13.01.05.</t>
  </si>
  <si>
    <t>M.13.02.02.</t>
  </si>
  <si>
    <t>M.15.00.00.</t>
  </si>
  <si>
    <t>IZOLACJE</t>
  </si>
  <si>
    <t>m2</t>
  </si>
  <si>
    <t>M.15.02.01.</t>
  </si>
  <si>
    <t>M.15.06.01.</t>
  </si>
  <si>
    <t>M.16.00.00.</t>
  </si>
  <si>
    <t>ODWODNIENIE</t>
  </si>
  <si>
    <t>M.16.01.03.</t>
  </si>
  <si>
    <t>M.18.00.00.</t>
  </si>
  <si>
    <t>URZĄDZENIA DYLATACYJNE</t>
  </si>
  <si>
    <t>M.18.01.03.</t>
  </si>
  <si>
    <t xml:space="preserve">Uszczelnienie styków gzymsów płyty pomostowej i gzymsów skrzydełek kitem trwale plastycznym np. SikaFlex </t>
  </si>
  <si>
    <t>M.19.00.00.</t>
  </si>
  <si>
    <t>ELEMENTY ZABEZPIECZAJĄCE</t>
  </si>
  <si>
    <t>M.20.00.00.</t>
  </si>
  <si>
    <t>INNE ROBOTY</t>
  </si>
  <si>
    <t>M.20.01.09.</t>
  </si>
  <si>
    <t>RAZEM  KOSZT  ROBÓT  MOSTOWYCH (netto):</t>
  </si>
  <si>
    <t>PODATEK Vat:</t>
  </si>
  <si>
    <t>RAZEM  KOSZT  ROBÓT  MOSTOWYCH (brutto):</t>
  </si>
  <si>
    <t>TABELA ELEMENTÓW ROZLICZENIOWYCH</t>
  </si>
  <si>
    <t>Montaż wpustów mostowych</t>
  </si>
  <si>
    <t>Beton kap chodnikowych i gzymsów</t>
  </si>
  <si>
    <t>Beton klasy &lt; B-30 bez deskowania  - beton wyrównawczy B-20</t>
  </si>
  <si>
    <t>Wykonanie izolacji poziomej dwuwarstwowej</t>
  </si>
  <si>
    <t xml:space="preserve">Ułożenie nawierzchni chodnika z kostki kamiennej gr 5 cm na podsyce cem piaskowej </t>
  </si>
  <si>
    <t>Montaż drenów podłużnych</t>
  </si>
  <si>
    <t>Montaż drenów poprzecznych</t>
  </si>
  <si>
    <t>Montaż sączków odwodnienia izolacji</t>
  </si>
  <si>
    <t>Ułożenie nawierzchni chodnika z kostki kamiennej gr 5 cm na podsyce cem piaskowej na dojściach do obiektu</t>
  </si>
  <si>
    <t>wykonanie oraz montaż zbrojenia płyty</t>
  </si>
  <si>
    <t>wykonanie oraz montaż zbrojenia kap chodnikowych</t>
  </si>
  <si>
    <t>Powierzchniowe zabezpieczenie betonu po oczyszczeniu powierzchni metodą strumieniowo ścierną ubytki 0 - 2 cm - na balustradach - 50 %</t>
  </si>
  <si>
    <t>Powierzchniowe zabezpieczenie betonu po oczyszczeniu powierzchni metodą strumieniowo ścierną ubytki do 5 cm - na balustradach - 50 %</t>
  </si>
  <si>
    <t>Powierzchniowe zabezpieczenie betonu po oczyszczeniu powierzchni metodą strumieniowo ścierną ubytki 0-2 cm - 75%</t>
  </si>
  <si>
    <t>Powierzchniowe zabezpieczenie betonu po oczyszczeniu powierzchni metodą strumieniowo ścierną ubytki do 5 cm - 25 %</t>
  </si>
  <si>
    <t>Skucie części żelbetowej gzymsów i chodników</t>
  </si>
  <si>
    <t>Wykonanie kotwi stalowych wklejanych na klej żywicowy</t>
  </si>
  <si>
    <t>Czasowa organizacja ruchu. Wprowadzenie czasowej organizacji ruchu.</t>
  </si>
  <si>
    <t xml:space="preserve">Wymiana izolacji istniejącej sieci wodociągowej wraz z osłoną. </t>
  </si>
  <si>
    <t>Przebudowa sieci oświetlenia ulicznego</t>
  </si>
  <si>
    <t>Prace związane z zabezpieczeniem sieci gazowniczej</t>
  </si>
  <si>
    <t>Profilowanie i zagęszczenie podłoża z gr. kat. II-IV pod chodnikami na moście</t>
  </si>
  <si>
    <t>Wykonanie zasypki</t>
  </si>
  <si>
    <t>D.04.04.02</t>
  </si>
  <si>
    <t>Ułożenie nawierzchni jezdni z  kostki kamiennej gr 15/17 cm na podsypce cem-pias gr 5 cm</t>
  </si>
  <si>
    <t>Ułożenie nawierzchni jezdni z kostki kamiennej gr 7/9 cm na podsypce cem-pias gr 5 cm</t>
  </si>
  <si>
    <t>„Przebudowa mostów na rzece Bóbr i kanale rzeki Bóbr w ciągu drogi powiatowej nr 1062F w km 0+310 i 0+348 w miejscowości Szprotawa.”</t>
  </si>
  <si>
    <t>M.20.02.08</t>
  </si>
  <si>
    <t>D.01.02.04</t>
  </si>
  <si>
    <t>D.01.02.02</t>
  </si>
  <si>
    <t>Zdjęcie warstwy humusu gr. 30 cm wraz z wywiezieniem na składowisko Wykonawcy</t>
  </si>
  <si>
    <t>Rozbióka chodnika z polbruku wraz z podsypka i podbudową</t>
  </si>
  <si>
    <t>Rozbiórka nawierzchni betonowej chodników</t>
  </si>
  <si>
    <t>Rozbiórka izolacji</t>
  </si>
  <si>
    <t>Rozbióka krawężnika</t>
  </si>
  <si>
    <t xml:space="preserve">Rozbióka  bitumicznej nawierzchnii jezdni  wraz z podbudową </t>
  </si>
  <si>
    <t xml:space="preserve">Wykonanie warstwy reprofilacyjnej płyty gr. 1 cm </t>
  </si>
  <si>
    <t xml:space="preserve">Wykonanie warstwy wyrównawczej na chodnikach </t>
  </si>
  <si>
    <t>Wykonanie  pochwytu z rury fi 40 ze stali nierdzewnej wraz z montażem</t>
  </si>
  <si>
    <t>Ułożenie krawężnika kamiennego 18x20 cm  na podlewce z polibetonu wraz z oporem</t>
  </si>
  <si>
    <t>Rozbióka nawierzchni jezdni z kostki kamiennej wraz z łatami bitumicznymi i podbudową</t>
  </si>
  <si>
    <t>Oczyszczenia konstrukcji kamiennej i ceglanej muru, uzupełnienie ubytków spoin i elementów ceglanych</t>
  </si>
  <si>
    <t>Rozbióka nawierchni chodnika z asfaltu lanego</t>
  </si>
  <si>
    <t>Profilowanie i zagęszczenie podłoża z gr. kat. II-IV pod chodnikami na dojściach</t>
  </si>
  <si>
    <t xml:space="preserve">Wykonanie górnej warstwy podbudowy z kruszywa łamanego stabilizowanego mechanicznie gr. 25cm, po zagęszczeniu </t>
  </si>
  <si>
    <t>Beton płyty klasy B-30 grubości &lt; 60 cm</t>
  </si>
  <si>
    <t>M.19.01.01a</t>
  </si>
  <si>
    <t>M.19.01.01b</t>
  </si>
  <si>
    <t>Montaż sieci wodociągowej z wraz z trójnikami , połączeniem z istniejącą siecią, likwidacją starej sieci,robotami ziemnymi, rozbiórką i odtworzeniem nawierzchni jezdni</t>
  </si>
  <si>
    <t>Wykonanie dylatacji</t>
  </si>
  <si>
    <t>Naprawa schodów wraz z wykonaniem zabezpieczenia antykorozyjnego i malowaniem</t>
  </si>
  <si>
    <t>Zabezpieczenie antykorozyjne wraz z malowaniem balustrady stalowej, demontażem  i montażem</t>
  </si>
  <si>
    <t>Zabezpieczenie antykorozyjne wraz z malowaniem balustrady stalowej typ miejski, demontażem  i montażem</t>
  </si>
  <si>
    <t>Ułożenie krawężnika kamiennego z oporem na dojazdach i na odcinku pomiedzy mostami z wykorzystaniem istniejacych krawężników</t>
  </si>
  <si>
    <t>Ułożenie nawierzchni jezdni z  kostki kamiennej istniejącej na podsypce cem-pias gr 5 cm na odcinku pomiedzy mostami</t>
  </si>
  <si>
    <t>Przedmiar robót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</si>
</sst>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4"/>
      <color indexed="8"/>
      <name val="Arial CE"/>
      <family val="2"/>
    </font>
    <font>
      <b/>
      <sz val="12"/>
      <color indexed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23" fillId="0" borderId="14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4" xfId="54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19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4" xfId="54" applyNumberFormat="1" applyFont="1" applyFill="1" applyBorder="1" applyAlignment="1" applyProtection="1">
      <alignment vertical="top" wrapText="1"/>
      <protection/>
    </xf>
    <xf numFmtId="4" fontId="19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4" xfId="54" applyNumberFormat="1" applyFont="1" applyFill="1" applyBorder="1" applyAlignment="1" applyProtection="1">
      <alignment horizontal="left" vertical="top" wrapText="1"/>
      <protection/>
    </xf>
    <xf numFmtId="4" fontId="19" fillId="0" borderId="14" xfId="0" applyNumberFormat="1" applyFont="1" applyFill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2" fontId="19" fillId="0" borderId="14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 wrapText="1"/>
    </xf>
    <xf numFmtId="0" fontId="23" fillId="0" borderId="16" xfId="0" applyFont="1" applyFill="1" applyBorder="1" applyAlignment="1">
      <alignment/>
    </xf>
    <xf numFmtId="0" fontId="28" fillId="0" borderId="16" xfId="0" applyFont="1" applyFill="1" applyBorder="1" applyAlignment="1">
      <alignment wrapText="1"/>
    </xf>
    <xf numFmtId="0" fontId="28" fillId="0" borderId="16" xfId="0" applyFont="1" applyFill="1" applyBorder="1" applyAlignment="1">
      <alignment/>
    </xf>
    <xf numFmtId="4" fontId="28" fillId="0" borderId="16" xfId="0" applyNumberFormat="1" applyFont="1" applyFill="1" applyBorder="1" applyAlignment="1">
      <alignment/>
    </xf>
    <xf numFmtId="4" fontId="28" fillId="0" borderId="17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8" fillId="0" borderId="18" xfId="0" applyFont="1" applyFill="1" applyBorder="1" applyAlignment="1">
      <alignment wrapText="1"/>
    </xf>
    <xf numFmtId="0" fontId="28" fillId="0" borderId="18" xfId="0" applyFont="1" applyFill="1" applyBorder="1" applyAlignment="1">
      <alignment/>
    </xf>
    <xf numFmtId="4" fontId="28" fillId="0" borderId="18" xfId="0" applyNumberFormat="1" applyFont="1" applyFill="1" applyBorder="1" applyAlignment="1">
      <alignment/>
    </xf>
    <xf numFmtId="4" fontId="28" fillId="0" borderId="19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Opis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showGridLines="0" showZeros="0" tabSelected="1" zoomScalePageLayoutView="0" workbookViewId="0" topLeftCell="A1">
      <selection activeCell="J78" sqref="J78"/>
    </sheetView>
  </sheetViews>
  <sheetFormatPr defaultColWidth="7.87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9.25390625" style="3" customWidth="1"/>
    <col min="8" max="8" width="23.375" style="4" customWidth="1"/>
    <col min="9" max="16384" width="7.875" style="4" customWidth="1"/>
  </cols>
  <sheetData>
    <row r="1" spans="1:7" ht="17.25" customHeight="1" thickTop="1">
      <c r="A1" s="87" t="s">
        <v>81</v>
      </c>
      <c r="B1" s="87"/>
      <c r="C1" s="87"/>
      <c r="D1" s="87"/>
      <c r="E1" s="87"/>
      <c r="F1" s="87"/>
      <c r="G1" s="87"/>
    </row>
    <row r="2" spans="1:7" ht="57.75" customHeight="1">
      <c r="A2" s="88" t="s">
        <v>108</v>
      </c>
      <c r="B2" s="88"/>
      <c r="C2" s="88"/>
      <c r="D2" s="88"/>
      <c r="E2" s="88"/>
      <c r="F2" s="88"/>
      <c r="G2" s="88"/>
    </row>
    <row r="3" spans="1:7" s="5" customFormat="1" ht="19.5" customHeight="1">
      <c r="A3" s="89" t="s">
        <v>137</v>
      </c>
      <c r="B3" s="89"/>
      <c r="C3" s="89"/>
      <c r="D3" s="89"/>
      <c r="E3" s="89"/>
      <c r="F3" s="89"/>
      <c r="G3" s="89"/>
    </row>
    <row r="4" spans="1:7" ht="12.75">
      <c r="A4" s="6"/>
      <c r="B4" s="7"/>
      <c r="C4" s="8" t="s">
        <v>0</v>
      </c>
      <c r="D4" s="90" t="s">
        <v>1</v>
      </c>
      <c r="E4" s="90"/>
      <c r="F4" s="10" t="s">
        <v>2</v>
      </c>
      <c r="G4" s="11"/>
    </row>
    <row r="5" spans="1:7" ht="12.75">
      <c r="A5" s="12" t="s">
        <v>3</v>
      </c>
      <c r="B5" s="9" t="s">
        <v>4</v>
      </c>
      <c r="C5" s="8" t="s">
        <v>5</v>
      </c>
      <c r="D5" s="7"/>
      <c r="E5" s="13"/>
      <c r="F5" s="10" t="s">
        <v>6</v>
      </c>
      <c r="G5" s="11" t="s">
        <v>7</v>
      </c>
    </row>
    <row r="6" spans="1:7" ht="12.75">
      <c r="A6" s="6"/>
      <c r="B6" s="7"/>
      <c r="C6" s="8" t="s">
        <v>8</v>
      </c>
      <c r="D6" s="9" t="s">
        <v>9</v>
      </c>
      <c r="E6" s="10" t="s">
        <v>10</v>
      </c>
      <c r="F6" s="10" t="s">
        <v>11</v>
      </c>
      <c r="G6" s="11" t="s">
        <v>12</v>
      </c>
    </row>
    <row r="7" spans="1:7" ht="12.75">
      <c r="A7" s="14" t="s">
        <v>13</v>
      </c>
      <c r="B7" s="15">
        <v>2</v>
      </c>
      <c r="C7" s="16">
        <v>3</v>
      </c>
      <c r="D7" s="15">
        <v>4</v>
      </c>
      <c r="E7" s="17" t="s">
        <v>14</v>
      </c>
      <c r="F7" s="17" t="s">
        <v>15</v>
      </c>
      <c r="G7" s="18" t="s">
        <v>16</v>
      </c>
    </row>
    <row r="8" spans="1:7" ht="18">
      <c r="A8" s="19"/>
      <c r="B8" s="20"/>
      <c r="C8" s="21" t="s">
        <v>17</v>
      </c>
      <c r="D8" s="22" t="s">
        <v>18</v>
      </c>
      <c r="E8" s="23" t="s">
        <v>18</v>
      </c>
      <c r="F8" s="23" t="s">
        <v>18</v>
      </c>
      <c r="G8" s="24" t="s">
        <v>18</v>
      </c>
    </row>
    <row r="9" spans="1:7" s="28" customFormat="1" ht="17.25" customHeight="1">
      <c r="A9" s="25" t="s">
        <v>18</v>
      </c>
      <c r="B9" s="26" t="s">
        <v>19</v>
      </c>
      <c r="C9" s="27" t="s">
        <v>20</v>
      </c>
      <c r="D9" s="22" t="s">
        <v>18</v>
      </c>
      <c r="E9" s="23" t="s">
        <v>18</v>
      </c>
      <c r="F9" s="23" t="s">
        <v>18</v>
      </c>
      <c r="G9" s="24" t="s">
        <v>18</v>
      </c>
    </row>
    <row r="10" spans="1:7" ht="25.5">
      <c r="A10" s="29" t="s">
        <v>13</v>
      </c>
      <c r="B10" s="30" t="s">
        <v>21</v>
      </c>
      <c r="C10" s="31" t="s">
        <v>22</v>
      </c>
      <c r="D10" s="32" t="s">
        <v>23</v>
      </c>
      <c r="E10" s="33">
        <v>0.2</v>
      </c>
      <c r="F10" s="33"/>
      <c r="G10" s="34"/>
    </row>
    <row r="11" spans="1:7" s="28" customFormat="1" ht="38.25">
      <c r="A11" s="35">
        <v>2</v>
      </c>
      <c r="B11" s="30" t="s">
        <v>111</v>
      </c>
      <c r="C11" s="84" t="s">
        <v>112</v>
      </c>
      <c r="D11" s="32" t="s">
        <v>24</v>
      </c>
      <c r="E11" s="33">
        <v>200</v>
      </c>
      <c r="F11" s="33"/>
      <c r="G11" s="34"/>
    </row>
    <row r="12" spans="1:7" ht="14.25">
      <c r="A12" s="35">
        <v>3</v>
      </c>
      <c r="B12" s="30" t="s">
        <v>110</v>
      </c>
      <c r="C12" s="37" t="s">
        <v>26</v>
      </c>
      <c r="D12" s="32" t="s">
        <v>24</v>
      </c>
      <c r="E12" s="33">
        <v>200</v>
      </c>
      <c r="F12" s="33"/>
      <c r="G12" s="34"/>
    </row>
    <row r="13" spans="1:7" ht="25.5">
      <c r="A13" s="82">
        <v>4</v>
      </c>
      <c r="B13" s="39"/>
      <c r="C13" s="40" t="s">
        <v>124</v>
      </c>
      <c r="D13" s="32" t="s">
        <v>63</v>
      </c>
      <c r="E13" s="55">
        <v>24.5</v>
      </c>
      <c r="F13" s="55"/>
      <c r="G13" s="34"/>
    </row>
    <row r="14" spans="1:7" s="28" customFormat="1" ht="50.25" customHeight="1">
      <c r="A14" s="35">
        <f>MAX($A$10:A13)+1</f>
        <v>5</v>
      </c>
      <c r="B14" s="52"/>
      <c r="C14" s="40" t="s">
        <v>113</v>
      </c>
      <c r="D14" s="32" t="s">
        <v>63</v>
      </c>
      <c r="E14" s="55">
        <v>186.5</v>
      </c>
      <c r="F14" s="55"/>
      <c r="G14" s="34"/>
    </row>
    <row r="15" spans="1:7" ht="25.5">
      <c r="A15" s="35">
        <f>MAX($A$10:A14)+1</f>
        <v>6</v>
      </c>
      <c r="B15" s="52"/>
      <c r="C15" s="40" t="s">
        <v>114</v>
      </c>
      <c r="D15" s="32" t="s">
        <v>63</v>
      </c>
      <c r="E15" s="55">
        <v>16.5</v>
      </c>
      <c r="F15" s="55"/>
      <c r="G15" s="34"/>
    </row>
    <row r="16" spans="1:7" ht="25.5">
      <c r="A16" s="35">
        <f>MAX($A$10:A15)+1</f>
        <v>7</v>
      </c>
      <c r="B16" s="52"/>
      <c r="C16" s="40" t="s">
        <v>97</v>
      </c>
      <c r="D16" s="32" t="s">
        <v>37</v>
      </c>
      <c r="E16" s="55">
        <v>12</v>
      </c>
      <c r="F16" s="55"/>
      <c r="G16" s="34"/>
    </row>
    <row r="17" spans="1:7" ht="12.75">
      <c r="A17" s="35">
        <f>MAX($A$10:A16)+1</f>
        <v>8</v>
      </c>
      <c r="B17" s="52"/>
      <c r="C17" s="40" t="s">
        <v>115</v>
      </c>
      <c r="D17" s="32" t="s">
        <v>63</v>
      </c>
      <c r="E17" s="55">
        <v>367.37</v>
      </c>
      <c r="F17" s="55"/>
      <c r="G17" s="34"/>
    </row>
    <row r="18" spans="1:7" ht="12.75">
      <c r="A18" s="35">
        <f>MAX($A$10:A17)+1</f>
        <v>9</v>
      </c>
      <c r="B18" s="52"/>
      <c r="C18" s="40" t="s">
        <v>116</v>
      </c>
      <c r="D18" s="32" t="s">
        <v>27</v>
      </c>
      <c r="E18" s="55">
        <v>200</v>
      </c>
      <c r="F18" s="55"/>
      <c r="G18" s="34"/>
    </row>
    <row r="19" spans="1:7" ht="25.5">
      <c r="A19" s="35">
        <f>MAX($A$10:A18)+1</f>
        <v>10</v>
      </c>
      <c r="B19" s="52"/>
      <c r="C19" s="40" t="s">
        <v>117</v>
      </c>
      <c r="D19" s="32" t="s">
        <v>63</v>
      </c>
      <c r="E19" s="55">
        <v>59.48</v>
      </c>
      <c r="F19" s="55"/>
      <c r="G19" s="34"/>
    </row>
    <row r="20" spans="1:7" ht="44.25" customHeight="1">
      <c r="A20" s="35">
        <f>MAX($A$10:A19)+1</f>
        <v>11</v>
      </c>
      <c r="B20" s="52"/>
      <c r="C20" s="40" t="s">
        <v>122</v>
      </c>
      <c r="D20" s="32" t="s">
        <v>63</v>
      </c>
      <c r="E20" s="55">
        <v>549.33</v>
      </c>
      <c r="F20" s="55"/>
      <c r="G20" s="34"/>
    </row>
    <row r="21" spans="1:7" s="28" customFormat="1" ht="12.75">
      <c r="A21" s="25" t="s">
        <v>18</v>
      </c>
      <c r="B21" s="26" t="s">
        <v>29</v>
      </c>
      <c r="C21" s="27" t="s">
        <v>30</v>
      </c>
      <c r="D21" s="22" t="s">
        <v>18</v>
      </c>
      <c r="E21" s="23" t="s">
        <v>18</v>
      </c>
      <c r="F21" s="23" t="s">
        <v>18</v>
      </c>
      <c r="G21" s="24" t="s">
        <v>18</v>
      </c>
    </row>
    <row r="22" spans="1:10" ht="38.25">
      <c r="A22" s="35">
        <f>MAX($A$10:A21)+1</f>
        <v>12</v>
      </c>
      <c r="B22" s="30" t="s">
        <v>31</v>
      </c>
      <c r="C22" s="43" t="s">
        <v>32</v>
      </c>
      <c r="D22" s="32" t="s">
        <v>33</v>
      </c>
      <c r="E22" s="33">
        <v>50</v>
      </c>
      <c r="F22" s="33"/>
      <c r="G22" s="34"/>
      <c r="I22" s="41"/>
      <c r="J22" s="4">
        <f>I22/2</f>
        <v>0</v>
      </c>
    </row>
    <row r="23" spans="1:7" ht="38.25">
      <c r="A23" s="35">
        <f>MAX($A$10:A22)+1</f>
        <v>13</v>
      </c>
      <c r="B23" s="30"/>
      <c r="C23" s="43" t="s">
        <v>34</v>
      </c>
      <c r="D23" s="32" t="s">
        <v>33</v>
      </c>
      <c r="E23" s="33">
        <v>110</v>
      </c>
      <c r="F23" s="33"/>
      <c r="G23" s="34"/>
    </row>
    <row r="24" spans="1:7" ht="14.25">
      <c r="A24" s="35">
        <f>MAX($A$10:A23)+1</f>
        <v>14</v>
      </c>
      <c r="B24" s="30" t="s">
        <v>35</v>
      </c>
      <c r="C24" s="38" t="s">
        <v>36</v>
      </c>
      <c r="D24" s="32" t="s">
        <v>33</v>
      </c>
      <c r="E24" s="33">
        <v>50</v>
      </c>
      <c r="F24" s="33"/>
      <c r="G24" s="34"/>
    </row>
    <row r="25" spans="1:7" ht="14.25">
      <c r="A25" s="80">
        <f>MAX($A$10:A24)+1</f>
        <v>15</v>
      </c>
      <c r="B25" s="30"/>
      <c r="C25" s="81" t="s">
        <v>104</v>
      </c>
      <c r="D25" s="32" t="s">
        <v>33</v>
      </c>
      <c r="E25" s="33">
        <v>40</v>
      </c>
      <c r="F25" s="33"/>
      <c r="G25" s="34"/>
    </row>
    <row r="26" spans="1:10" s="28" customFormat="1" ht="15.75" customHeight="1">
      <c r="A26" s="25" t="s">
        <v>18</v>
      </c>
      <c r="B26" s="26" t="s">
        <v>38</v>
      </c>
      <c r="C26" s="27" t="s">
        <v>39</v>
      </c>
      <c r="D26" s="22" t="s">
        <v>18</v>
      </c>
      <c r="E26" s="23" t="s">
        <v>18</v>
      </c>
      <c r="F26" s="23" t="s">
        <v>18</v>
      </c>
      <c r="G26" s="24" t="s">
        <v>18</v>
      </c>
      <c r="J26" s="42"/>
    </row>
    <row r="27" spans="1:7" s="28" customFormat="1" ht="51">
      <c r="A27" s="35">
        <f>MAX($A$10:A26)+1</f>
        <v>16</v>
      </c>
      <c r="B27" s="46" t="s">
        <v>40</v>
      </c>
      <c r="C27" s="38" t="s">
        <v>41</v>
      </c>
      <c r="D27" s="32" t="s">
        <v>24</v>
      </c>
      <c r="E27" s="33">
        <v>231.46</v>
      </c>
      <c r="F27" s="33"/>
      <c r="G27" s="34"/>
    </row>
    <row r="28" spans="1:10" s="28" customFormat="1" ht="38.25">
      <c r="A28" s="35">
        <f>MAX($A$10:A27)+1</f>
        <v>17</v>
      </c>
      <c r="B28" s="44"/>
      <c r="C28" s="38" t="s">
        <v>103</v>
      </c>
      <c r="D28" s="32" t="s">
        <v>24</v>
      </c>
      <c r="E28" s="33">
        <v>218.51</v>
      </c>
      <c r="F28" s="33"/>
      <c r="G28" s="34"/>
      <c r="J28" s="28">
        <f>J26/2</f>
        <v>0</v>
      </c>
    </row>
    <row r="29" spans="1:7" s="28" customFormat="1" ht="38.25">
      <c r="A29" s="35">
        <f>MAX($A$10:A28)+1</f>
        <v>18</v>
      </c>
      <c r="B29" s="44"/>
      <c r="C29" s="38" t="s">
        <v>125</v>
      </c>
      <c r="D29" s="32" t="s">
        <v>24</v>
      </c>
      <c r="E29" s="33">
        <v>30.2</v>
      </c>
      <c r="F29" s="33"/>
      <c r="G29" s="34"/>
    </row>
    <row r="30" spans="1:7" s="28" customFormat="1" ht="51">
      <c r="A30" s="35">
        <f>MAX($A$10:A29)+1</f>
        <v>19</v>
      </c>
      <c r="B30" s="47" t="s">
        <v>105</v>
      </c>
      <c r="C30" s="38" t="s">
        <v>126</v>
      </c>
      <c r="D30" s="32" t="s">
        <v>24</v>
      </c>
      <c r="E30" s="33">
        <v>257.2</v>
      </c>
      <c r="F30" s="33"/>
      <c r="G30" s="34"/>
    </row>
    <row r="31" spans="1:7" s="28" customFormat="1" ht="12.75">
      <c r="A31" s="25" t="s">
        <v>18</v>
      </c>
      <c r="B31" s="26" t="s">
        <v>44</v>
      </c>
      <c r="C31" s="27" t="s">
        <v>45</v>
      </c>
      <c r="D31" s="22" t="s">
        <v>18</v>
      </c>
      <c r="E31" s="23" t="s">
        <v>18</v>
      </c>
      <c r="F31" s="23" t="s">
        <v>18</v>
      </c>
      <c r="G31" s="24" t="s">
        <v>18</v>
      </c>
    </row>
    <row r="32" spans="1:7" ht="25.5">
      <c r="A32" s="35">
        <f>MAX($A$10:A31)+1</f>
        <v>20</v>
      </c>
      <c r="B32" s="30" t="s">
        <v>46</v>
      </c>
      <c r="C32" s="36" t="s">
        <v>47</v>
      </c>
      <c r="D32" s="32" t="s">
        <v>24</v>
      </c>
      <c r="E32" s="33">
        <v>200</v>
      </c>
      <c r="F32" s="33"/>
      <c r="G32" s="34"/>
    </row>
    <row r="33" spans="1:7" ht="38.25">
      <c r="A33" s="35">
        <f>MAX($A$10:A32)+1</f>
        <v>21</v>
      </c>
      <c r="B33" s="30" t="s">
        <v>48</v>
      </c>
      <c r="C33" s="38" t="s">
        <v>106</v>
      </c>
      <c r="D33" s="32" t="s">
        <v>24</v>
      </c>
      <c r="E33" s="33">
        <v>290</v>
      </c>
      <c r="F33" s="33"/>
      <c r="G33" s="34"/>
    </row>
    <row r="34" spans="1:7" ht="51">
      <c r="A34" s="35"/>
      <c r="B34" s="30"/>
      <c r="C34" s="38" t="s">
        <v>136</v>
      </c>
      <c r="D34" s="32" t="s">
        <v>24</v>
      </c>
      <c r="E34" s="33">
        <v>90</v>
      </c>
      <c r="F34" s="33"/>
      <c r="G34" s="34"/>
    </row>
    <row r="35" spans="1:7" ht="38.25">
      <c r="A35" s="35">
        <f>MAX($A$10:A33)+1</f>
        <v>22</v>
      </c>
      <c r="B35" s="30"/>
      <c r="C35" s="38" t="s">
        <v>107</v>
      </c>
      <c r="D35" s="32" t="s">
        <v>24</v>
      </c>
      <c r="E35" s="33">
        <v>250</v>
      </c>
      <c r="F35" s="33"/>
      <c r="G35" s="34"/>
    </row>
    <row r="36" spans="1:7" ht="38.25">
      <c r="A36" s="80">
        <f>MAX($A$10:A35)+1</f>
        <v>23</v>
      </c>
      <c r="B36" s="30"/>
      <c r="C36" s="81" t="s">
        <v>86</v>
      </c>
      <c r="D36" s="32" t="s">
        <v>24</v>
      </c>
      <c r="E36" s="33">
        <v>220</v>
      </c>
      <c r="F36" s="33"/>
      <c r="G36" s="34"/>
    </row>
    <row r="37" spans="1:7" ht="51">
      <c r="A37" s="80">
        <f>MAX($A$10:A36)+1</f>
        <v>24</v>
      </c>
      <c r="B37" s="30"/>
      <c r="C37" s="81" t="s">
        <v>90</v>
      </c>
      <c r="D37" s="32" t="s">
        <v>24</v>
      </c>
      <c r="E37" s="33">
        <v>32</v>
      </c>
      <c r="F37" s="33"/>
      <c r="G37" s="34"/>
    </row>
    <row r="38" spans="1:7" ht="25.5">
      <c r="A38" s="25" t="s">
        <v>18</v>
      </c>
      <c r="B38" s="26" t="s">
        <v>49</v>
      </c>
      <c r="C38" s="27" t="s">
        <v>50</v>
      </c>
      <c r="D38" s="22" t="s">
        <v>18</v>
      </c>
      <c r="E38" s="23" t="s">
        <v>18</v>
      </c>
      <c r="F38" s="23" t="s">
        <v>18</v>
      </c>
      <c r="G38" s="24" t="s">
        <v>18</v>
      </c>
    </row>
    <row r="39" spans="1:7" s="45" customFormat="1" ht="38.25">
      <c r="A39" s="35">
        <f>MAX($A$10:A38)+1</f>
        <v>25</v>
      </c>
      <c r="B39" s="30" t="s">
        <v>51</v>
      </c>
      <c r="C39" s="38" t="s">
        <v>99</v>
      </c>
      <c r="D39" s="32" t="s">
        <v>28</v>
      </c>
      <c r="E39" s="33">
        <v>1</v>
      </c>
      <c r="F39" s="33"/>
      <c r="G39" s="34"/>
    </row>
    <row r="40" spans="1:7" s="45" customFormat="1" ht="31.5" customHeight="1">
      <c r="A40" s="25" t="s">
        <v>18</v>
      </c>
      <c r="B40" s="54" t="s">
        <v>52</v>
      </c>
      <c r="C40" s="27" t="s">
        <v>53</v>
      </c>
      <c r="D40" s="22" t="s">
        <v>18</v>
      </c>
      <c r="E40" s="23" t="s">
        <v>18</v>
      </c>
      <c r="F40" s="23" t="s">
        <v>18</v>
      </c>
      <c r="G40" s="24" t="s">
        <v>18</v>
      </c>
    </row>
    <row r="41" spans="1:7" ht="25.5">
      <c r="A41" s="82"/>
      <c r="B41" s="39" t="s">
        <v>54</v>
      </c>
      <c r="C41" s="40" t="s">
        <v>55</v>
      </c>
      <c r="D41" s="32"/>
      <c r="E41" s="55"/>
      <c r="F41" s="56"/>
      <c r="G41" s="34">
        <f>ROUND(F41*E41,2)</f>
        <v>0</v>
      </c>
    </row>
    <row r="42" spans="1:7" ht="25.5">
      <c r="A42" s="35">
        <f>MAX($A$10:A41)+1</f>
        <v>26</v>
      </c>
      <c r="B42" s="39"/>
      <c r="C42" s="40" t="s">
        <v>91</v>
      </c>
      <c r="D42" s="32" t="s">
        <v>56</v>
      </c>
      <c r="E42" s="33">
        <v>6189.52</v>
      </c>
      <c r="F42" s="33"/>
      <c r="G42" s="34"/>
    </row>
    <row r="43" spans="1:7" ht="25.5">
      <c r="A43" s="79">
        <f>MAX($A$40:A42)+1</f>
        <v>27</v>
      </c>
      <c r="B43" s="39"/>
      <c r="C43" s="40" t="s">
        <v>92</v>
      </c>
      <c r="D43" s="32" t="s">
        <v>56</v>
      </c>
      <c r="E43" s="33">
        <v>2382.86</v>
      </c>
      <c r="F43" s="33"/>
      <c r="G43" s="34"/>
    </row>
    <row r="44" spans="1:7" ht="54.75" customHeight="1">
      <c r="A44" s="79">
        <f>MAX($A$40:A43)+1</f>
        <v>28</v>
      </c>
      <c r="B44" s="39"/>
      <c r="C44" s="40" t="s">
        <v>98</v>
      </c>
      <c r="D44" s="32" t="s">
        <v>25</v>
      </c>
      <c r="E44" s="33">
        <v>262</v>
      </c>
      <c r="F44" s="33"/>
      <c r="G44" s="34"/>
    </row>
    <row r="45" spans="1:7" ht="12.75">
      <c r="A45" s="25" t="s">
        <v>18</v>
      </c>
      <c r="B45" s="54" t="s">
        <v>57</v>
      </c>
      <c r="C45" s="27" t="s">
        <v>58</v>
      </c>
      <c r="D45" s="22" t="s">
        <v>18</v>
      </c>
      <c r="E45" s="23" t="s">
        <v>18</v>
      </c>
      <c r="F45" s="23" t="s">
        <v>18</v>
      </c>
      <c r="G45" s="24" t="s">
        <v>18</v>
      </c>
    </row>
    <row r="46" spans="1:7" ht="25.5">
      <c r="A46" s="57">
        <f>MAX($A$40:A45)+1</f>
        <v>29</v>
      </c>
      <c r="B46" s="39" t="s">
        <v>59</v>
      </c>
      <c r="C46" s="40" t="s">
        <v>127</v>
      </c>
      <c r="D46" s="32" t="s">
        <v>37</v>
      </c>
      <c r="E46" s="58">
        <v>39.03</v>
      </c>
      <c r="F46" s="33"/>
      <c r="G46" s="34"/>
    </row>
    <row r="47" spans="1:7" ht="41.25" customHeight="1">
      <c r="A47" s="57">
        <f>MAX($A$40:A46)+1</f>
        <v>30</v>
      </c>
      <c r="B47" s="39"/>
      <c r="C47" s="40" t="s">
        <v>83</v>
      </c>
      <c r="D47" s="32" t="s">
        <v>37</v>
      </c>
      <c r="E47" s="58">
        <v>14.24</v>
      </c>
      <c r="F47" s="33"/>
      <c r="G47" s="34"/>
    </row>
    <row r="48" spans="1:7" ht="25.5">
      <c r="A48" s="57">
        <f>MAX($A$40:A47)+1</f>
        <v>31</v>
      </c>
      <c r="B48" s="39" t="s">
        <v>60</v>
      </c>
      <c r="C48" s="40" t="s">
        <v>84</v>
      </c>
      <c r="D48" s="32" t="s">
        <v>37</v>
      </c>
      <c r="E48" s="58">
        <v>16</v>
      </c>
      <c r="F48" s="33"/>
      <c r="G48" s="34"/>
    </row>
    <row r="49" spans="1:7" s="45" customFormat="1" ht="12.75">
      <c r="A49" s="83" t="s">
        <v>18</v>
      </c>
      <c r="B49" s="54" t="s">
        <v>61</v>
      </c>
      <c r="C49" s="27" t="s">
        <v>62</v>
      </c>
      <c r="D49" s="22" t="s">
        <v>18</v>
      </c>
      <c r="E49" s="23" t="s">
        <v>18</v>
      </c>
      <c r="F49" s="23" t="s">
        <v>18</v>
      </c>
      <c r="G49" s="24" t="s">
        <v>18</v>
      </c>
    </row>
    <row r="50" spans="1:7" s="45" customFormat="1" ht="25.5">
      <c r="A50" s="57">
        <f>MAX($A$40:A49)+1</f>
        <v>32</v>
      </c>
      <c r="B50" s="59" t="s">
        <v>64</v>
      </c>
      <c r="C50" s="40" t="s">
        <v>85</v>
      </c>
      <c r="D50" s="32" t="s">
        <v>63</v>
      </c>
      <c r="E50" s="33">
        <v>521.2</v>
      </c>
      <c r="F50" s="33"/>
      <c r="G50" s="34"/>
    </row>
    <row r="51" spans="1:7" ht="51">
      <c r="A51" s="57">
        <f>MAX($A$40:A50)+1</f>
        <v>33</v>
      </c>
      <c r="B51" s="52" t="s">
        <v>65</v>
      </c>
      <c r="C51" s="40" t="s">
        <v>95</v>
      </c>
      <c r="D51" s="53" t="s">
        <v>63</v>
      </c>
      <c r="E51" s="60">
        <v>993.5</v>
      </c>
      <c r="F51" s="33"/>
      <c r="G51" s="34"/>
    </row>
    <row r="52" spans="1:7" ht="51">
      <c r="A52" s="79">
        <f>MAX($A$40:A51)+1</f>
        <v>34</v>
      </c>
      <c r="B52" s="52"/>
      <c r="C52" s="40" t="s">
        <v>96</v>
      </c>
      <c r="D52" s="53" t="s">
        <v>63</v>
      </c>
      <c r="E52" s="60">
        <v>320.12</v>
      </c>
      <c r="F52" s="33"/>
      <c r="G52" s="34"/>
    </row>
    <row r="53" spans="1:7" ht="63.75">
      <c r="A53" s="79">
        <f>MAX($A$40:A52)+1</f>
        <v>35</v>
      </c>
      <c r="B53" s="52"/>
      <c r="C53" s="40" t="s">
        <v>93</v>
      </c>
      <c r="D53" s="53" t="s">
        <v>63</v>
      </c>
      <c r="E53" s="60">
        <v>146.96</v>
      </c>
      <c r="F53" s="33"/>
      <c r="G53" s="34"/>
    </row>
    <row r="54" spans="1:7" ht="63.75">
      <c r="A54" s="79">
        <f>MAX($A$40:A53)+1</f>
        <v>36</v>
      </c>
      <c r="B54" s="52"/>
      <c r="C54" s="40" t="s">
        <v>94</v>
      </c>
      <c r="D54" s="53" t="s">
        <v>63</v>
      </c>
      <c r="E54" s="60">
        <v>146.96</v>
      </c>
      <c r="F54" s="33"/>
      <c r="G54" s="34"/>
    </row>
    <row r="55" spans="1:7" ht="25.5">
      <c r="A55" s="79">
        <f>MAX($A$40:A54)+1</f>
        <v>37</v>
      </c>
      <c r="B55" s="52"/>
      <c r="C55" s="40" t="s">
        <v>118</v>
      </c>
      <c r="D55" s="53" t="s">
        <v>37</v>
      </c>
      <c r="E55" s="60">
        <v>3.5</v>
      </c>
      <c r="F55" s="33"/>
      <c r="G55" s="34"/>
    </row>
    <row r="56" spans="1:8" ht="25.5">
      <c r="A56" s="79">
        <f>MAX($A$40:A55)+1</f>
        <v>38</v>
      </c>
      <c r="B56" s="52"/>
      <c r="C56" s="40" t="s">
        <v>119</v>
      </c>
      <c r="D56" s="53" t="s">
        <v>37</v>
      </c>
      <c r="E56" s="60">
        <v>3</v>
      </c>
      <c r="F56" s="33"/>
      <c r="G56" s="34"/>
      <c r="H56" s="48"/>
    </row>
    <row r="57" spans="1:8" ht="51">
      <c r="A57" s="79">
        <f>MAX($A$40:A56)+1</f>
        <v>39</v>
      </c>
      <c r="B57" s="52"/>
      <c r="C57" s="40" t="s">
        <v>123</v>
      </c>
      <c r="D57" s="53" t="s">
        <v>63</v>
      </c>
      <c r="E57" s="60">
        <v>10</v>
      </c>
      <c r="F57" s="33"/>
      <c r="G57" s="34"/>
      <c r="H57" s="48"/>
    </row>
    <row r="58" spans="1:8" ht="12.75">
      <c r="A58" s="25" t="s">
        <v>18</v>
      </c>
      <c r="B58" s="54" t="s">
        <v>66</v>
      </c>
      <c r="C58" s="27" t="s">
        <v>67</v>
      </c>
      <c r="D58" s="22" t="s">
        <v>18</v>
      </c>
      <c r="E58" s="23" t="s">
        <v>18</v>
      </c>
      <c r="F58" s="23" t="s">
        <v>18</v>
      </c>
      <c r="G58" s="24" t="s">
        <v>18</v>
      </c>
      <c r="H58" s="48"/>
    </row>
    <row r="59" spans="1:8" ht="12.75">
      <c r="A59" s="35">
        <f>MAX($A$40:A58)+1</f>
        <v>40</v>
      </c>
      <c r="B59" s="59" t="s">
        <v>68</v>
      </c>
      <c r="C59" s="37" t="s">
        <v>82</v>
      </c>
      <c r="D59" s="32" t="s">
        <v>25</v>
      </c>
      <c r="E59" s="33">
        <v>4</v>
      </c>
      <c r="F59" s="33"/>
      <c r="G59" s="34"/>
      <c r="H59" s="48"/>
    </row>
    <row r="60" spans="1:8" ht="18">
      <c r="A60" s="57">
        <f>MAX($A$40:A59)+1</f>
        <v>41</v>
      </c>
      <c r="B60" s="59"/>
      <c r="C60" s="40" t="s">
        <v>87</v>
      </c>
      <c r="D60" s="32" t="s">
        <v>42</v>
      </c>
      <c r="E60" s="55">
        <v>150</v>
      </c>
      <c r="F60" s="51"/>
      <c r="G60" s="34"/>
      <c r="H60" s="49"/>
    </row>
    <row r="61" spans="1:8" ht="18">
      <c r="A61" s="57">
        <f>MAX($A$40:A60)+1</f>
        <v>42</v>
      </c>
      <c r="B61" s="59"/>
      <c r="C61" s="40" t="s">
        <v>88</v>
      </c>
      <c r="D61" s="32" t="s">
        <v>42</v>
      </c>
      <c r="E61" s="55">
        <v>151</v>
      </c>
      <c r="F61" s="51"/>
      <c r="G61" s="34"/>
      <c r="H61" s="49"/>
    </row>
    <row r="62" spans="1:8" s="45" customFormat="1" ht="39" customHeight="1">
      <c r="A62" s="57">
        <f>MAX($A$40:A61)+1</f>
        <v>43</v>
      </c>
      <c r="B62" s="59"/>
      <c r="C62" s="40" t="s">
        <v>89</v>
      </c>
      <c r="D62" s="32" t="s">
        <v>25</v>
      </c>
      <c r="E62" s="55">
        <v>20</v>
      </c>
      <c r="F62" s="51"/>
      <c r="G62" s="34"/>
      <c r="H62" s="49"/>
    </row>
    <row r="63" spans="1:7" s="48" customFormat="1" ht="12.75">
      <c r="A63" s="25" t="s">
        <v>18</v>
      </c>
      <c r="B63" s="54" t="s">
        <v>69</v>
      </c>
      <c r="C63" s="27" t="s">
        <v>70</v>
      </c>
      <c r="D63" s="22" t="s">
        <v>18</v>
      </c>
      <c r="E63" s="23" t="s">
        <v>18</v>
      </c>
      <c r="F63" s="23" t="s">
        <v>18</v>
      </c>
      <c r="G63" s="24" t="s">
        <v>18</v>
      </c>
    </row>
    <row r="64" spans="1:7" s="48" customFormat="1" ht="12.75">
      <c r="A64" s="35">
        <f>MAX($A$40:A63)+1</f>
        <v>44</v>
      </c>
      <c r="B64" s="52" t="s">
        <v>71</v>
      </c>
      <c r="C64" s="40" t="s">
        <v>131</v>
      </c>
      <c r="D64" s="32" t="s">
        <v>27</v>
      </c>
      <c r="E64" s="55">
        <v>45.5</v>
      </c>
      <c r="F64" s="51"/>
      <c r="G64" s="34"/>
    </row>
    <row r="65" spans="1:7" s="48" customFormat="1" ht="51">
      <c r="A65" s="82">
        <f>MAX($A$40:A64)+1</f>
        <v>45</v>
      </c>
      <c r="B65" s="52"/>
      <c r="C65" s="40" t="s">
        <v>72</v>
      </c>
      <c r="D65" s="53" t="s">
        <v>27</v>
      </c>
      <c r="E65" s="55">
        <v>56.4</v>
      </c>
      <c r="F65" s="51"/>
      <c r="G65" s="34"/>
    </row>
    <row r="66" spans="1:7" s="1" customFormat="1" ht="12.75">
      <c r="A66" s="25" t="s">
        <v>18</v>
      </c>
      <c r="B66" s="54" t="s">
        <v>73</v>
      </c>
      <c r="C66" s="27" t="s">
        <v>74</v>
      </c>
      <c r="D66" s="22" t="s">
        <v>18</v>
      </c>
      <c r="E66" s="23" t="s">
        <v>18</v>
      </c>
      <c r="F66" s="23" t="s">
        <v>18</v>
      </c>
      <c r="G66" s="24" t="s">
        <v>18</v>
      </c>
    </row>
    <row r="67" spans="1:7" ht="65.25" customHeight="1">
      <c r="A67" s="82">
        <f>MAX($A$40:A66)+1</f>
        <v>46</v>
      </c>
      <c r="B67" s="39" t="s">
        <v>128</v>
      </c>
      <c r="C67" s="50" t="s">
        <v>121</v>
      </c>
      <c r="D67" s="32" t="s">
        <v>27</v>
      </c>
      <c r="E67" s="51">
        <v>128</v>
      </c>
      <c r="F67" s="51"/>
      <c r="G67" s="34"/>
    </row>
    <row r="68" spans="1:7" ht="54" customHeight="1">
      <c r="A68" s="82">
        <f>MAX($A$40:A67)+1</f>
        <v>47</v>
      </c>
      <c r="B68" s="85"/>
      <c r="C68" s="50" t="s">
        <v>135</v>
      </c>
      <c r="D68" s="32" t="s">
        <v>27</v>
      </c>
      <c r="E68" s="51">
        <v>72</v>
      </c>
      <c r="F68" s="51"/>
      <c r="G68" s="34"/>
    </row>
    <row r="69" spans="1:7" s="1" customFormat="1" ht="44.25" customHeight="1">
      <c r="A69" s="82">
        <f>MAX($A$40:A68)+1</f>
        <v>48</v>
      </c>
      <c r="B69" s="39" t="s">
        <v>129</v>
      </c>
      <c r="C69" s="43" t="s">
        <v>43</v>
      </c>
      <c r="D69" s="32" t="s">
        <v>42</v>
      </c>
      <c r="E69" s="33">
        <v>15</v>
      </c>
      <c r="F69" s="33"/>
      <c r="G69" s="34"/>
    </row>
    <row r="70" spans="1:7" s="1" customFormat="1" ht="46.5" customHeight="1">
      <c r="A70" s="25" t="s">
        <v>18</v>
      </c>
      <c r="B70" s="54" t="s">
        <v>75</v>
      </c>
      <c r="C70" s="27" t="s">
        <v>76</v>
      </c>
      <c r="D70" s="22" t="s">
        <v>18</v>
      </c>
      <c r="E70" s="23" t="s">
        <v>18</v>
      </c>
      <c r="F70" s="23" t="s">
        <v>18</v>
      </c>
      <c r="G70" s="24" t="s">
        <v>18</v>
      </c>
    </row>
    <row r="71" spans="1:7" s="1" customFormat="1" ht="42.75" customHeight="1">
      <c r="A71" s="82">
        <f>MAX($A$40:A70)+1</f>
        <v>49</v>
      </c>
      <c r="B71" s="39" t="s">
        <v>77</v>
      </c>
      <c r="C71" s="40" t="s">
        <v>132</v>
      </c>
      <c r="D71" s="32" t="s">
        <v>28</v>
      </c>
      <c r="E71" s="61">
        <v>1</v>
      </c>
      <c r="F71" s="55"/>
      <c r="G71" s="62"/>
    </row>
    <row r="72" spans="1:7" ht="42.75" customHeight="1">
      <c r="A72" s="82">
        <f>MAX($A$40:A71)+1</f>
        <v>50</v>
      </c>
      <c r="B72" s="52"/>
      <c r="C72" s="40" t="s">
        <v>133</v>
      </c>
      <c r="D72" s="32" t="s">
        <v>27</v>
      </c>
      <c r="E72" s="55">
        <v>47</v>
      </c>
      <c r="F72" s="55"/>
      <c r="G72" s="34"/>
    </row>
    <row r="73" spans="1:7" s="45" customFormat="1" ht="51">
      <c r="A73" s="82">
        <f>MAX($A$40:A72)+1</f>
        <v>51</v>
      </c>
      <c r="B73" s="52"/>
      <c r="C73" s="40" t="s">
        <v>134</v>
      </c>
      <c r="D73" s="32" t="s">
        <v>27</v>
      </c>
      <c r="E73" s="55">
        <v>94</v>
      </c>
      <c r="F73" s="55"/>
      <c r="G73" s="34"/>
    </row>
    <row r="74" spans="1:7" s="45" customFormat="1" ht="25.5">
      <c r="A74" s="82">
        <f>MAX($A$40:A73)+1</f>
        <v>52</v>
      </c>
      <c r="B74" s="52"/>
      <c r="C74" s="40" t="s">
        <v>120</v>
      </c>
      <c r="D74" s="32" t="s">
        <v>27</v>
      </c>
      <c r="E74" s="55">
        <v>95</v>
      </c>
      <c r="F74" s="55"/>
      <c r="G74" s="34"/>
    </row>
    <row r="75" spans="1:7" s="45" customFormat="1" ht="63.75">
      <c r="A75" s="82">
        <f>MAX($A$40:A74)+1</f>
        <v>53</v>
      </c>
      <c r="B75" s="52" t="s">
        <v>109</v>
      </c>
      <c r="C75" s="40" t="s">
        <v>130</v>
      </c>
      <c r="D75" s="32" t="s">
        <v>28</v>
      </c>
      <c r="E75" s="55">
        <v>1</v>
      </c>
      <c r="F75" s="55"/>
      <c r="G75" s="34"/>
    </row>
    <row r="76" spans="1:7" s="45" customFormat="1" ht="25.5">
      <c r="A76" s="82">
        <f>MAX($A$40:A75)+1</f>
        <v>54</v>
      </c>
      <c r="B76" s="52"/>
      <c r="C76" s="40" t="s">
        <v>100</v>
      </c>
      <c r="D76" s="32" t="s">
        <v>28</v>
      </c>
      <c r="E76" s="55">
        <v>1</v>
      </c>
      <c r="F76" s="55"/>
      <c r="G76" s="34"/>
    </row>
    <row r="77" spans="1:7" s="45" customFormat="1" ht="25.5">
      <c r="A77" s="82">
        <f>MAX($A$40:A76)+1</f>
        <v>55</v>
      </c>
      <c r="B77" s="52"/>
      <c r="C77" s="40" t="s">
        <v>101</v>
      </c>
      <c r="D77" s="32" t="s">
        <v>28</v>
      </c>
      <c r="E77" s="55">
        <v>1</v>
      </c>
      <c r="F77" s="55"/>
      <c r="G77" s="34"/>
    </row>
    <row r="78" spans="1:7" s="45" customFormat="1" ht="30.75" customHeight="1">
      <c r="A78" s="82">
        <f>MAX($A$40:A77)+1</f>
        <v>56</v>
      </c>
      <c r="B78" s="52"/>
      <c r="C78" s="40" t="s">
        <v>102</v>
      </c>
      <c r="D78" s="32" t="s">
        <v>28</v>
      </c>
      <c r="E78" s="55">
        <v>1</v>
      </c>
      <c r="F78" s="55"/>
      <c r="G78" s="34"/>
    </row>
    <row r="79" spans="1:7" s="45" customFormat="1" ht="18">
      <c r="A79" s="35"/>
      <c r="B79" s="63" t="s">
        <v>78</v>
      </c>
      <c r="C79" s="64"/>
      <c r="D79" s="65"/>
      <c r="E79" s="66"/>
      <c r="F79" s="67"/>
      <c r="G79" s="68">
        <f>SUM(G10:G77)</f>
        <v>0</v>
      </c>
    </row>
    <row r="80" spans="1:7" s="45" customFormat="1" ht="18">
      <c r="A80" s="35"/>
      <c r="B80" s="63" t="s">
        <v>79</v>
      </c>
      <c r="C80" s="64"/>
      <c r="D80" s="65"/>
      <c r="E80" s="66"/>
      <c r="F80" s="67"/>
      <c r="G80" s="68">
        <f>G79*23%</f>
        <v>0</v>
      </c>
    </row>
    <row r="81" spans="1:7" s="45" customFormat="1" ht="18.75" thickBot="1">
      <c r="A81" s="86"/>
      <c r="B81" s="69" t="s">
        <v>80</v>
      </c>
      <c r="C81" s="70"/>
      <c r="D81" s="71"/>
      <c r="E81" s="72"/>
      <c r="F81" s="73"/>
      <c r="G81" s="74">
        <f>G79+G80</f>
        <v>0</v>
      </c>
    </row>
    <row r="82" spans="1:7" s="45" customFormat="1" ht="16.5" thickTop="1">
      <c r="A82" s="78"/>
      <c r="B82" s="78"/>
      <c r="C82" s="78"/>
      <c r="D82" s="78"/>
      <c r="E82" s="78"/>
      <c r="F82" s="77"/>
      <c r="G82" s="77"/>
    </row>
    <row r="83" spans="1:7" s="45" customFormat="1" ht="12.75">
      <c r="A83" s="75"/>
      <c r="B83" s="75"/>
      <c r="C83" s="76"/>
      <c r="D83" s="75"/>
      <c r="E83" s="77"/>
      <c r="F83" s="3"/>
      <c r="G83" s="3"/>
    </row>
    <row r="84" spans="1:7" s="45" customFormat="1" ht="12.75">
      <c r="A84" s="1"/>
      <c r="B84" s="1"/>
      <c r="C84" s="2"/>
      <c r="D84" s="1"/>
      <c r="E84" s="3"/>
      <c r="F84" s="3"/>
      <c r="G84" s="3"/>
    </row>
    <row r="87" spans="1:7" s="45" customFormat="1" ht="12.75">
      <c r="A87" s="1"/>
      <c r="B87" s="1"/>
      <c r="C87" s="2"/>
      <c r="D87" s="1"/>
      <c r="E87" s="3"/>
      <c r="F87" s="3"/>
      <c r="G87" s="3"/>
    </row>
    <row r="119" spans="8:25" ht="12.75"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</row>
    <row r="120" spans="8:25" ht="12.75"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</row>
    <row r="121" spans="8:25" ht="12.75"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</row>
    <row r="122" spans="8:25" ht="12.75"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8:25" ht="12.75"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</row>
    <row r="124" spans="8:25" ht="12.75"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8:25" ht="12.75"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8" spans="8:25" ht="12.75"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8:25" ht="12.75"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8:25" ht="12.75"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</sheetData>
  <sheetProtection/>
  <mergeCells count="4">
    <mergeCell ref="A1:G1"/>
    <mergeCell ref="A2:G2"/>
    <mergeCell ref="A3:G3"/>
    <mergeCell ref="D4:E4"/>
  </mergeCells>
  <printOptions/>
  <pageMargins left="1.18125" right="0.3506944444444444" top="0.5902777777777778" bottom="0.5902777777777778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Magda</cp:lastModifiedBy>
  <cp:lastPrinted>2014-02-26T12:47:53Z</cp:lastPrinted>
  <dcterms:created xsi:type="dcterms:W3CDTF">2014-01-03T11:24:38Z</dcterms:created>
  <dcterms:modified xsi:type="dcterms:W3CDTF">2014-05-26T12:49:00Z</dcterms:modified>
  <cp:category/>
  <cp:version/>
  <cp:contentType/>
  <cp:contentStatus/>
</cp:coreProperties>
</file>