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5"/>
  </bookViews>
  <sheets>
    <sheet name="zał nr 1" sheetId="1" r:id="rId1"/>
    <sheet name="zał nr 2" sheetId="2" r:id="rId2"/>
    <sheet name="6WPI=3" sheetId="3" r:id="rId3"/>
    <sheet name="7 FS=4" sheetId="4" r:id="rId4"/>
    <sheet name="10 r-ek doch.wł=5" sheetId="5" r:id="rId5"/>
    <sheet name="PFZG12=6" sheetId="6" r:id="rId6"/>
  </sheets>
  <definedNames>
    <definedName name="_xlnm.Print_Area" localSheetId="3">'7 FS=4'!$A$1:$S$450</definedName>
  </definedNames>
  <calcPr fullCalcOnLoad="1"/>
</workbook>
</file>

<file path=xl/sharedStrings.xml><?xml version="1.0" encoding="utf-8"?>
<sst xmlns="http://schemas.openxmlformats.org/spreadsheetml/2006/main" count="1524" uniqueCount="919">
  <si>
    <t>PLAN WYDATKÓW NA 2009 ROK</t>
  </si>
  <si>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</si>
  <si>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</si>
  <si>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</si>
  <si>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</si>
  <si>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</si>
  <si>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</si>
  <si>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</si>
  <si>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</si>
  <si>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</si>
  <si>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435 000,00</t>
  </si>
  <si>
    <t>- 167 561,00</t>
  </si>
  <si>
    <t>267 439,00</t>
  </si>
  <si>
    <t>01005</t>
  </si>
  <si>
    <t>Prace geodezyjno-urządzeniowe na potrzeby rolnictwa</t>
  </si>
  <si>
    <t>4308</t>
  </si>
  <si>
    <t>Zakup usług pozostałych</t>
  </si>
  <si>
    <t>300 000,00</t>
  </si>
  <si>
    <t>- 125 671,00</t>
  </si>
  <si>
    <t>174 329,00</t>
  </si>
  <si>
    <t>4309</t>
  </si>
  <si>
    <t>100 000,00</t>
  </si>
  <si>
    <t>- 41 890,00</t>
  </si>
  <si>
    <t>58 110,00</t>
  </si>
  <si>
    <t>600</t>
  </si>
  <si>
    <t>Transport i łączność</t>
  </si>
  <si>
    <t>14 831 206,00</t>
  </si>
  <si>
    <t>- 4 127 848,00</t>
  </si>
  <si>
    <t>10 703 358,00</t>
  </si>
  <si>
    <t>60014</t>
  </si>
  <si>
    <t>Drogi publiczne powiatowe</t>
  </si>
  <si>
    <t>14 726 206,00</t>
  </si>
  <si>
    <t>10 598 358,00</t>
  </si>
  <si>
    <t>6058</t>
  </si>
  <si>
    <t>Wydatki inwestycyjne jednostek budżetowych</t>
  </si>
  <si>
    <t>6 848 948,00</t>
  </si>
  <si>
    <t>- 3 395 109,00</t>
  </si>
  <si>
    <t>3 453 839,00</t>
  </si>
  <si>
    <t>6059</t>
  </si>
  <si>
    <t>1 476 041,00</t>
  </si>
  <si>
    <t>- 732 739,00</t>
  </si>
  <si>
    <t>743 302,00</t>
  </si>
  <si>
    <t>710</t>
  </si>
  <si>
    <t>Działalność usługowa</t>
  </si>
  <si>
    <t>649 998,00</t>
  </si>
  <si>
    <t>16 149,00</t>
  </si>
  <si>
    <t>666 147,00</t>
  </si>
  <si>
    <t>71012</t>
  </si>
  <si>
    <t>Ośrodki dokumentacji geodezyjnej i kartograficznej</t>
  </si>
  <si>
    <t>175 281,00</t>
  </si>
  <si>
    <t>16 140,00</t>
  </si>
  <si>
    <t>191 421,00</t>
  </si>
  <si>
    <t>4010</t>
  </si>
  <si>
    <t>Wynagrodzenia osobowe pracowników</t>
  </si>
  <si>
    <t>137 588,00</t>
  </si>
  <si>
    <t>13 960,00</t>
  </si>
  <si>
    <t>151 548,00</t>
  </si>
  <si>
    <t>4110</t>
  </si>
  <si>
    <t>Składki na ubezpieczenia społeczne</t>
  </si>
  <si>
    <t>22 911,00</t>
  </si>
  <si>
    <t>1 570,00</t>
  </si>
  <si>
    <t>24 481,00</t>
  </si>
  <si>
    <t>4120</t>
  </si>
  <si>
    <t>Składki na Fundusz Pracy</t>
  </si>
  <si>
    <t>3 595,00</t>
  </si>
  <si>
    <t>610,00</t>
  </si>
  <si>
    <t>4 205,00</t>
  </si>
  <si>
    <t>71015</t>
  </si>
  <si>
    <t>Nadzór budowlany</t>
  </si>
  <si>
    <t>328 717,00</t>
  </si>
  <si>
    <t>9,00</t>
  </si>
  <si>
    <t>328 726,00</t>
  </si>
  <si>
    <t>4210</t>
  </si>
  <si>
    <t>Zakup materiałów i wyposażenia</t>
  </si>
  <si>
    <t>16 000,00</t>
  </si>
  <si>
    <t>16 009,00</t>
  </si>
  <si>
    <t>750</t>
  </si>
  <si>
    <t>Administracja publiczna</t>
  </si>
  <si>
    <t>6 769 793,00</t>
  </si>
  <si>
    <t>71 860,00</t>
  </si>
  <si>
    <t>6 841 653,00</t>
  </si>
  <si>
    <t>75019</t>
  </si>
  <si>
    <t>Rady powiatów</t>
  </si>
  <si>
    <t>346 945,00</t>
  </si>
  <si>
    <t>11 000,00</t>
  </si>
  <si>
    <t>357 945,00</t>
  </si>
  <si>
    <t>3030</t>
  </si>
  <si>
    <t xml:space="preserve">Różne wydatki na rzecz osób fizycznych </t>
  </si>
  <si>
    <t>334 945,00</t>
  </si>
  <si>
    <t>6 000,00</t>
  </si>
  <si>
    <t>340 945,00</t>
  </si>
  <si>
    <t>4300</t>
  </si>
  <si>
    <t>5 000,00</t>
  </si>
  <si>
    <t>75020</t>
  </si>
  <si>
    <t>Starostwa powiatowe</t>
  </si>
  <si>
    <t>5 228 480,00</t>
  </si>
  <si>
    <t>60 860,00</t>
  </si>
  <si>
    <t>5 289 340,00</t>
  </si>
  <si>
    <t>2 789 359,00</t>
  </si>
  <si>
    <t>- 13 960,00</t>
  </si>
  <si>
    <t>2 775 399,00</t>
  </si>
  <si>
    <t>388 172,00</t>
  </si>
  <si>
    <t>- 1 570,00</t>
  </si>
  <si>
    <t>386 602,00</t>
  </si>
  <si>
    <t>63 361,00</t>
  </si>
  <si>
    <t>- 610,00</t>
  </si>
  <si>
    <t>62 751,00</t>
  </si>
  <si>
    <t>546 900,00</t>
  </si>
  <si>
    <t>50 000,00</t>
  </si>
  <si>
    <t>596 900,00</t>
  </si>
  <si>
    <t>483 500,00</t>
  </si>
  <si>
    <t>20 000,00</t>
  </si>
  <si>
    <t>503 500,00</t>
  </si>
  <si>
    <t>4410</t>
  </si>
  <si>
    <t>Podróże służbowe krajowe</t>
  </si>
  <si>
    <t>42 500,00</t>
  </si>
  <si>
    <t>47 500,00</t>
  </si>
  <si>
    <t>Strona 1 z 3</t>
  </si>
  <si>
    <t>4740</t>
  </si>
  <si>
    <t>Zakup materiałów papierniczych do sprzętu drukarskiego i urządzeń kserograficznych</t>
  </si>
  <si>
    <t>12 200,00</t>
  </si>
  <si>
    <t>2 000,00</t>
  </si>
  <si>
    <t>14 200,00</t>
  </si>
  <si>
    <t>758</t>
  </si>
  <si>
    <t>Różne rozliczenia</t>
  </si>
  <si>
    <t>626 654,00</t>
  </si>
  <si>
    <t>- 13 350,00</t>
  </si>
  <si>
    <t>613 304,00</t>
  </si>
  <si>
    <t>75818</t>
  </si>
  <si>
    <t>Rezerwy ogólne i celowe</t>
  </si>
  <si>
    <t>4810</t>
  </si>
  <si>
    <t>Rezerwy</t>
  </si>
  <si>
    <t>801</t>
  </si>
  <si>
    <t>Oświata i wychowanie</t>
  </si>
  <si>
    <t>25 947 536,00</t>
  </si>
  <si>
    <t>- 823 291,00</t>
  </si>
  <si>
    <t>25 124 245,00</t>
  </si>
  <si>
    <t>80120</t>
  </si>
  <si>
    <t>Licea ogólnokształcące</t>
  </si>
  <si>
    <t>8 478 324,00</t>
  </si>
  <si>
    <t>- 281 985,00</t>
  </si>
  <si>
    <t>8 196 339,00</t>
  </si>
  <si>
    <t>2540</t>
  </si>
  <si>
    <t>Dotacja podmiotowa z budżetu dla niepublicznej jednostki systemu oświaty</t>
  </si>
  <si>
    <t>160 000,00</t>
  </si>
  <si>
    <t>- 8 900,00</t>
  </si>
  <si>
    <t>151 100,00</t>
  </si>
  <si>
    <t>9 068,00</t>
  </si>
  <si>
    <t>459,00</t>
  </si>
  <si>
    <t>9 527,00</t>
  </si>
  <si>
    <t>6050</t>
  </si>
  <si>
    <t>1 366 300,00</t>
  </si>
  <si>
    <t>- 409 600,00</t>
  </si>
  <si>
    <t>956 700,00</t>
  </si>
  <si>
    <t>1 057 050,00</t>
  </si>
  <si>
    <t>836 056,00</t>
  </si>
  <si>
    <t>1 893 106,00</t>
  </si>
  <si>
    <t>1 349 490,00</t>
  </si>
  <si>
    <t>- 700 000,00</t>
  </si>
  <si>
    <t>649 490,00</t>
  </si>
  <si>
    <t>80130</t>
  </si>
  <si>
    <t>Szkoły zawodowe</t>
  </si>
  <si>
    <t>13 484 579,00</t>
  </si>
  <si>
    <t>- 550 206,00</t>
  </si>
  <si>
    <t>12 934 373,00</t>
  </si>
  <si>
    <t>3020</t>
  </si>
  <si>
    <t>Wydatki osobowe niezaliczone do wynagrodzeń</t>
  </si>
  <si>
    <t>115 109,00</t>
  </si>
  <si>
    <t>12 298,00</t>
  </si>
  <si>
    <t>127 407,00</t>
  </si>
  <si>
    <t>7 433 924,00</t>
  </si>
  <si>
    <t>- 12 447,00</t>
  </si>
  <si>
    <t>7 421 477,00</t>
  </si>
  <si>
    <t>1 168 917,00</t>
  </si>
  <si>
    <t>- 9 030,00</t>
  </si>
  <si>
    <t>1 159 887,00</t>
  </si>
  <si>
    <t>185 863,00</t>
  </si>
  <si>
    <t>2 545,00</t>
  </si>
  <si>
    <t>188 408,00</t>
  </si>
  <si>
    <t>4170</t>
  </si>
  <si>
    <t>Wynagrodzenia bezosobowe</t>
  </si>
  <si>
    <t>23 027,00</t>
  </si>
  <si>
    <t>- 2 580,00</t>
  </si>
  <si>
    <t>20 447,00</t>
  </si>
  <si>
    <t>4179</t>
  </si>
  <si>
    <t>28 812,00</t>
  </si>
  <si>
    <t>13 350,00</t>
  </si>
  <si>
    <t>42 162,00</t>
  </si>
  <si>
    <t>128 510,00</t>
  </si>
  <si>
    <t>17 239,00</t>
  </si>
  <si>
    <t>145 749,00</t>
  </si>
  <si>
    <t>4240</t>
  </si>
  <si>
    <t>Zakup pomocy naukowych, dydaktycznych i książek</t>
  </si>
  <si>
    <t>30 671,00</t>
  </si>
  <si>
    <t>8 091,00</t>
  </si>
  <si>
    <t>38 762,00</t>
  </si>
  <si>
    <t>4260</t>
  </si>
  <si>
    <t>Zakup energii</t>
  </si>
  <si>
    <t>505 108,00</t>
  </si>
  <si>
    <t>507 108,00</t>
  </si>
  <si>
    <t>4270</t>
  </si>
  <si>
    <t>Zakup usług remontowych</t>
  </si>
  <si>
    <t>258 635,00</t>
  </si>
  <si>
    <t>394,00</t>
  </si>
  <si>
    <t>259 029,00</t>
  </si>
  <si>
    <t>161 540,00</t>
  </si>
  <si>
    <t>3 500,00</t>
  </si>
  <si>
    <t>165 040,00</t>
  </si>
  <si>
    <t>4440</t>
  </si>
  <si>
    <t>Odpisy na zakładowy fundusz świadczeń socjalnych</t>
  </si>
  <si>
    <t>435 435,00</t>
  </si>
  <si>
    <t>2 973,00</t>
  </si>
  <si>
    <t>438 408,00</t>
  </si>
  <si>
    <t>4530</t>
  </si>
  <si>
    <t>Podatek od towarów i usług (VAT).</t>
  </si>
  <si>
    <t>6 906,00</t>
  </si>
  <si>
    <t>461,00</t>
  </si>
  <si>
    <t>7 367,00</t>
  </si>
  <si>
    <t>4 051,00</t>
  </si>
  <si>
    <t>1 000,00</t>
  </si>
  <si>
    <t>5 051,00</t>
  </si>
  <si>
    <t>1 709 760,00</t>
  </si>
  <si>
    <t>- 590 000,00</t>
  </si>
  <si>
    <t>1 119 760,00</t>
  </si>
  <si>
    <t>80195</t>
  </si>
  <si>
    <t>Pozostała działalność</t>
  </si>
  <si>
    <t>210 280,00</t>
  </si>
  <si>
    <t>8 900,00</t>
  </si>
  <si>
    <t>219 180,00</t>
  </si>
  <si>
    <t>8 670,00</t>
  </si>
  <si>
    <t>1 680,00</t>
  </si>
  <si>
    <t>10 350,00</t>
  </si>
  <si>
    <t>4750</t>
  </si>
  <si>
    <t>Zakup akcesoriów komputerowych, w tym programów i licencji</t>
  </si>
  <si>
    <t>0,00</t>
  </si>
  <si>
    <t>7 220,00</t>
  </si>
  <si>
    <t>Strona 2 z 3</t>
  </si>
  <si>
    <t>851</t>
  </si>
  <si>
    <t>Ochrona zdrowia</t>
  </si>
  <si>
    <t>6 942 597,00</t>
  </si>
  <si>
    <t>370 000,00</t>
  </si>
  <si>
    <t>7 312 597,00</t>
  </si>
  <si>
    <t>85111</t>
  </si>
  <si>
    <t>Szpitale ogólne</t>
  </si>
  <si>
    <t>4 224 847,00</t>
  </si>
  <si>
    <t>4 594 847,00</t>
  </si>
  <si>
    <t>493 908,00</t>
  </si>
  <si>
    <t>- 130 000,00</t>
  </si>
  <si>
    <t>363 908,00</t>
  </si>
  <si>
    <t>6060</t>
  </si>
  <si>
    <t>Wydatki na zakupy inwestycyjne jednostek budżetowych</t>
  </si>
  <si>
    <t>500 000,00</t>
  </si>
  <si>
    <t>852</t>
  </si>
  <si>
    <t>Pomoc społeczna</t>
  </si>
  <si>
    <t>4 971 496,00</t>
  </si>
  <si>
    <t>226 730,00</t>
  </si>
  <si>
    <t>5 198 226,00</t>
  </si>
  <si>
    <t>85201</t>
  </si>
  <si>
    <t>Placówki opiekuńczo-wychowawcze</t>
  </si>
  <si>
    <t>1 771 595,00</t>
  </si>
  <si>
    <t>131 000,00</t>
  </si>
  <si>
    <t>1 902 595,00</t>
  </si>
  <si>
    <t>2320</t>
  </si>
  <si>
    <t>Dotacje celowe przekazane dla powiatu na zadania bieżące realizowane na podstawie porozumień (umów) między jednostkami samorządu terytorialnego</t>
  </si>
  <si>
    <t>693 570,00</t>
  </si>
  <si>
    <t>824 570,00</t>
  </si>
  <si>
    <t>85204</t>
  </si>
  <si>
    <t>Rodziny zastępcze</t>
  </si>
  <si>
    <t>2 800 885,00</t>
  </si>
  <si>
    <t>95 730,00</t>
  </si>
  <si>
    <t>2 896 615,00</t>
  </si>
  <si>
    <t>298 747,00</t>
  </si>
  <si>
    <t>348 747,00</t>
  </si>
  <si>
    <t>193 820,00</t>
  </si>
  <si>
    <t>45 730,00</t>
  </si>
  <si>
    <t>239 550,00</t>
  </si>
  <si>
    <t>853</t>
  </si>
  <si>
    <t>Pozostałe zadania w zakresie polityki społecznej</t>
  </si>
  <si>
    <t>3 593 359,00</t>
  </si>
  <si>
    <t>2 530,00</t>
  </si>
  <si>
    <t>3 595 889,00</t>
  </si>
  <si>
    <t>85311</t>
  </si>
  <si>
    <t>Rehabilitacja zawodowa i społeczna osób niepełnosprawnych</t>
  </si>
  <si>
    <t>67 404,00</t>
  </si>
  <si>
    <t>4 026,00</t>
  </si>
  <si>
    <t>71 430,00</t>
  </si>
  <si>
    <t>2580</t>
  </si>
  <si>
    <t>Dotacja podmiotowa z budżetu dla jednostek niezaliczanych do sektora finansów publicznych</t>
  </si>
  <si>
    <t>85333</t>
  </si>
  <si>
    <t>Powiatowe urzędy pracy</t>
  </si>
  <si>
    <t>2 264 010,00</t>
  </si>
  <si>
    <t>904,00</t>
  </si>
  <si>
    <t>2 264 914,00</t>
  </si>
  <si>
    <t>26 758,00</t>
  </si>
  <si>
    <t>19,00</t>
  </si>
  <si>
    <t>26 777,00</t>
  </si>
  <si>
    <t>17 214,00</t>
  </si>
  <si>
    <t>197,00</t>
  </si>
  <si>
    <t>17 411,00</t>
  </si>
  <si>
    <t>53 002,00</t>
  </si>
  <si>
    <t>688,00</t>
  </si>
  <si>
    <t>53 690,00</t>
  </si>
  <si>
    <t>85395</t>
  </si>
  <si>
    <t>823 332,00</t>
  </si>
  <si>
    <t>- 2 400,00</t>
  </si>
  <si>
    <t>820 932,00</t>
  </si>
  <si>
    <t>3248</t>
  </si>
  <si>
    <t>Stypendia dla uczniów</t>
  </si>
  <si>
    <t>39 262,00</t>
  </si>
  <si>
    <t>5 738,00</t>
  </si>
  <si>
    <t>45 000,00</t>
  </si>
  <si>
    <t>3249</t>
  </si>
  <si>
    <t>- 5 738,00</t>
  </si>
  <si>
    <t>4178</t>
  </si>
  <si>
    <t>121 928,00</t>
  </si>
  <si>
    <t>- 15 600,00</t>
  </si>
  <si>
    <t>106 328,00</t>
  </si>
  <si>
    <t>15 600,00</t>
  </si>
  <si>
    <t>8 700,00</t>
  </si>
  <si>
    <t>24 300,00</t>
  </si>
  <si>
    <t>321 673,00</t>
  </si>
  <si>
    <t>4 111,00</t>
  </si>
  <si>
    <t>325 784,00</t>
  </si>
  <si>
    <t>11 133,00</t>
  </si>
  <si>
    <t>389,00</t>
  </si>
  <si>
    <t>11 522,00</t>
  </si>
  <si>
    <t>854</t>
  </si>
  <si>
    <t>Edukacyjna opieka wychowawcza</t>
  </si>
  <si>
    <t>3 669 668,00</t>
  </si>
  <si>
    <t>38 578,00</t>
  </si>
  <si>
    <t>3 708 246,00</t>
  </si>
  <si>
    <t>85403</t>
  </si>
  <si>
    <t>Specjalne ośrodki szkolno-wychowawcze</t>
  </si>
  <si>
    <t>2 014 365,00</t>
  </si>
  <si>
    <t>32 160,00</t>
  </si>
  <si>
    <t>2 046 525,00</t>
  </si>
  <si>
    <t>31 871,00</t>
  </si>
  <si>
    <t>600,00</t>
  </si>
  <si>
    <t>32 471,00</t>
  </si>
  <si>
    <t>468 912,00</t>
  </si>
  <si>
    <t>31 560,00</t>
  </si>
  <si>
    <t>500 472,00</t>
  </si>
  <si>
    <t>85406</t>
  </si>
  <si>
    <t>Poradnie psychologiczno-pedagogiczne, w tym poradnie specjalistyczne</t>
  </si>
  <si>
    <t>1 244 778,00</t>
  </si>
  <si>
    <t>77,00</t>
  </si>
  <si>
    <t>1 244 855,00</t>
  </si>
  <si>
    <t>Strona 3 z 3</t>
  </si>
  <si>
    <t>6 667,00</t>
  </si>
  <si>
    <t>6 744,00</t>
  </si>
  <si>
    <t>85410</t>
  </si>
  <si>
    <t>Internaty i bursy szkolne</t>
  </si>
  <si>
    <t>348 980,00</t>
  </si>
  <si>
    <t>6 341,00</t>
  </si>
  <si>
    <t>355 321,00</t>
  </si>
  <si>
    <t>10 000,00</t>
  </si>
  <si>
    <t>1 335,00</t>
  </si>
  <si>
    <t>11 335,00</t>
  </si>
  <si>
    <t>187 851,00</t>
  </si>
  <si>
    <t>6 605,00</t>
  </si>
  <si>
    <t>194 456,00</t>
  </si>
  <si>
    <t>32 834,00</t>
  </si>
  <si>
    <t>- 5 364,00</t>
  </si>
  <si>
    <t>27 470,00</t>
  </si>
  <si>
    <t>2 680,00</t>
  </si>
  <si>
    <t>12 187,00</t>
  </si>
  <si>
    <t>1 085,00</t>
  </si>
  <si>
    <t>13 272,00</t>
  </si>
  <si>
    <t>Razem:</t>
  </si>
  <si>
    <t>87 176 579,00</t>
  </si>
  <si>
    <t>- 4 406 203,00</t>
  </si>
  <si>
    <t>82 770 376,00</t>
  </si>
  <si>
    <t>Strona 4 z 3</t>
  </si>
  <si>
    <t>Dochody 2009</t>
  </si>
  <si>
    <t>2118</t>
  </si>
  <si>
    <t>Dotacje celowe otrzymane z budżetu państwa na zadania bieżące z zakresu administracji rządowej oraz inne zadania zlecone ustawami realizowane przez powiat</t>
  </si>
  <si>
    <t>2119</t>
  </si>
  <si>
    <t>8 373 173,00</t>
  </si>
  <si>
    <t>- 3 394 013,00</t>
  </si>
  <si>
    <t>4 979 160,00</t>
  </si>
  <si>
    <t>0970</t>
  </si>
  <si>
    <t>Wpływy z różnych dochodów</t>
  </si>
  <si>
    <t>1 096,00</t>
  </si>
  <si>
    <t>6208</t>
  </si>
  <si>
    <t>Dotacje rozwojowe</t>
  </si>
  <si>
    <t>700</t>
  </si>
  <si>
    <t>Gospodarka mieszkaniowa</t>
  </si>
  <si>
    <t>840 600,00</t>
  </si>
  <si>
    <t>- 522 200,00</t>
  </si>
  <si>
    <t>318 400,00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</si>
  <si>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</si>
  <si>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</si>
  <si>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</si>
  <si>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</si>
  <si>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- 4 000,00</t>
  </si>
  <si>
    <t>0770</t>
  </si>
  <si>
    <t>Wpłaty z tytułu odpłatnego nabycia prawa własności oraz prawa użytkowania wieczystego nieruchomości</t>
  </si>
  <si>
    <t>200 000,00</t>
  </si>
  <si>
    <t>- 120 000,00</t>
  </si>
  <si>
    <t>80 000,00</t>
  </si>
  <si>
    <t>0870</t>
  </si>
  <si>
    <t>Wpływy ze sprzedaży składników majątkowych</t>
  </si>
  <si>
    <t>400 000,00</t>
  </si>
  <si>
    <t>- 400 000,00</t>
  </si>
  <si>
    <t>1 800,00</t>
  </si>
  <si>
    <t>2 800,00</t>
  </si>
  <si>
    <t>604 717,00</t>
  </si>
  <si>
    <t>604 726,00</t>
  </si>
  <si>
    <t>0690</t>
  </si>
  <si>
    <t>Wpływy z różnych opłat</t>
  </si>
  <si>
    <t>3 798,00</t>
  </si>
  <si>
    <t>3 807,00</t>
  </si>
  <si>
    <t>514 146,00</t>
  </si>
  <si>
    <t>650,00</t>
  </si>
  <si>
    <t>514 796,00</t>
  </si>
  <si>
    <t>58 846,00</t>
  </si>
  <si>
    <t>59 496,00</t>
  </si>
  <si>
    <t>18 500,00</t>
  </si>
  <si>
    <t>9 000,00</t>
  </si>
  <si>
    <t>27 500,00</t>
  </si>
  <si>
    <t>32 246,00</t>
  </si>
  <si>
    <t>- 9 000,00</t>
  </si>
  <si>
    <t>23 246,00</t>
  </si>
  <si>
    <t>0840</t>
  </si>
  <si>
    <t xml:space="preserve">Wpływy ze sprzedaży wyrobów </t>
  </si>
  <si>
    <t>756</t>
  </si>
  <si>
    <t>Dochody od osób prawnych, od osób fizycznych i od innych jednostek nieposiadających osobowości prawnej oraz wydatki związane z ich poborem</t>
  </si>
  <si>
    <t>10 597 312,00</t>
  </si>
  <si>
    <t>- 690 885,00</t>
  </si>
  <si>
    <t>9 906 427,00</t>
  </si>
  <si>
    <t>75618</t>
  </si>
  <si>
    <t>Wpływy z innych opłat stanowiących dochody jednostek samorządu terytorialnego na podstawie ustaw</t>
  </si>
  <si>
    <t>1 763 000,00</t>
  </si>
  <si>
    <t>- 119 910,00</t>
  </si>
  <si>
    <t>1 643 090,00</t>
  </si>
  <si>
    <t>0420</t>
  </si>
  <si>
    <t>Wpływy z opłaty komunikacyjnej</t>
  </si>
  <si>
    <t>1 600 000,00</t>
  </si>
  <si>
    <t>- 200 000,00</t>
  </si>
  <si>
    <t>1 400 000,00</t>
  </si>
  <si>
    <t>0490</t>
  </si>
  <si>
    <t>Wpływy z innych lokalnych opłat pobieranych przez jednostki samorządu terytorialnego na podstawie odrębnych ustaw</t>
  </si>
  <si>
    <t>240 000,00</t>
  </si>
  <si>
    <t>90,00</t>
  </si>
  <si>
    <t>75622</t>
  </si>
  <si>
    <t>Udziały powiatów w podatkach stanowiących dochód budżetu państwa</t>
  </si>
  <si>
    <t>8 834 312,00</t>
  </si>
  <si>
    <t>- 570 975,00</t>
  </si>
  <si>
    <t>8 263 337,00</t>
  </si>
  <si>
    <t>0010</t>
  </si>
  <si>
    <t>Podatek dochodowy od osób fizycznych</t>
  </si>
  <si>
    <t>8 534 312,00</t>
  </si>
  <si>
    <t>7 963 337,00</t>
  </si>
  <si>
    <t>33 808 857,00</t>
  </si>
  <si>
    <t>46 000,00</t>
  </si>
  <si>
    <t>33 854 857,00</t>
  </si>
  <si>
    <t>75814</t>
  </si>
  <si>
    <t>Różne rozliczenia finansowe</t>
  </si>
  <si>
    <t>57 199,00</t>
  </si>
  <si>
    <t>103 199,00</t>
  </si>
  <si>
    <t>0920</t>
  </si>
  <si>
    <t>Pozostałe odsetki</t>
  </si>
  <si>
    <t>2 064 013,00</t>
  </si>
  <si>
    <t>433 800,00</t>
  </si>
  <si>
    <t>2 497 813,00</t>
  </si>
  <si>
    <t>1 498 628,00</t>
  </si>
  <si>
    <t>601 715,00</t>
  </si>
  <si>
    <t>2 100 343,00</t>
  </si>
  <si>
    <t>4 492,00</t>
  </si>
  <si>
    <t>4 951,00</t>
  </si>
  <si>
    <t>6260</t>
  </si>
  <si>
    <t>Dotacje otrzymane z funduszy celowych na finansowanie lub dofinansowanie kosztów realizacji inwestycji i zakupów inwestycyjnych jednostek sektora finansów publicznych</t>
  </si>
  <si>
    <t>- 50 000,00</t>
  </si>
  <si>
    <t>150 000,00</t>
  </si>
  <si>
    <t>6290</t>
  </si>
  <si>
    <t>Środki na dofinansowanie własnych inwestycji gmin (związków gmin), powiatów (związków powiatów), samorządów województw, pozyskane z innych źródeł</t>
  </si>
  <si>
    <t>184 800,00</t>
  </si>
  <si>
    <t>- 184 800,00</t>
  </si>
  <si>
    <t>506 440,00</t>
  </si>
  <si>
    <t>- 170 819,00</t>
  </si>
  <si>
    <t>335 621,00</t>
  </si>
  <si>
    <t>13 800,00</t>
  </si>
  <si>
    <t>7 500,00</t>
  </si>
  <si>
    <t>21 300,00</t>
  </si>
  <si>
    <t>59 438,00</t>
  </si>
  <si>
    <t>19 377,00</t>
  </si>
  <si>
    <t>78 815,00</t>
  </si>
  <si>
    <t>10 412,00</t>
  </si>
  <si>
    <t>200,00</t>
  </si>
  <si>
    <t>10 612,00</t>
  </si>
  <si>
    <t>9 296,00</t>
  </si>
  <si>
    <t>2 104,00</t>
  </si>
  <si>
    <t>11 400,00</t>
  </si>
  <si>
    <t>15 217,00</t>
  </si>
  <si>
    <t>2 904,00</t>
  </si>
  <si>
    <t>18 121,00</t>
  </si>
  <si>
    <t>2130</t>
  </si>
  <si>
    <t>Dotacje celowe otrzymane z budżetu państwa na realizację bieżących zadań własnych powiatu</t>
  </si>
  <si>
    <t>4 489 290,00</t>
  </si>
  <si>
    <t>4 359 290,00</t>
  </si>
  <si>
    <t>1 830 000,00</t>
  </si>
  <si>
    <t>1 700 000,00</t>
  </si>
  <si>
    <t>130 000,00</t>
  </si>
  <si>
    <t>186 407,00</t>
  </si>
  <si>
    <t>1 562,00</t>
  </si>
  <si>
    <t>187 969,00</t>
  </si>
  <si>
    <t>85218</t>
  </si>
  <si>
    <t>Powiatowe centra pomocy rodzinie</t>
  </si>
  <si>
    <t>15 240,00</t>
  </si>
  <si>
    <t>16 802,00</t>
  </si>
  <si>
    <t>3 240,00</t>
  </si>
  <si>
    <t>4 802,00</t>
  </si>
  <si>
    <t>2 059 566,00</t>
  </si>
  <si>
    <t>12 154,00</t>
  </si>
  <si>
    <t>2 071 720,00</t>
  </si>
  <si>
    <t>85324</t>
  </si>
  <si>
    <t>Państwowy Fundusz Rehabilitacji Osób Niepełnosprawnych</t>
  </si>
  <si>
    <t>20 896,00</t>
  </si>
  <si>
    <t>13 650,00</t>
  </si>
  <si>
    <t>34 546,00</t>
  </si>
  <si>
    <t>877 972,00</t>
  </si>
  <si>
    <t>878 876,00</t>
  </si>
  <si>
    <t>400,00</t>
  </si>
  <si>
    <t>325,00</t>
  </si>
  <si>
    <t>725,00</t>
  </si>
  <si>
    <t>2 989,00</t>
  </si>
  <si>
    <t>3 448,00</t>
  </si>
  <si>
    <t>5 219,00</t>
  </si>
  <si>
    <t>120,00</t>
  </si>
  <si>
    <t>5 339,00</t>
  </si>
  <si>
    <t>724 698,00</t>
  </si>
  <si>
    <t>722 298,00</t>
  </si>
  <si>
    <t>2008</t>
  </si>
  <si>
    <t>Dotacje rozwojowe oraz środki na finansowanie Wspólnej Polityki Rolnej</t>
  </si>
  <si>
    <t>691 569,00</t>
  </si>
  <si>
    <t>- 5 751,00</t>
  </si>
  <si>
    <t>685 818,00</t>
  </si>
  <si>
    <t>2009</t>
  </si>
  <si>
    <t>27 129,00</t>
  </si>
  <si>
    <t>3 351,00</t>
  </si>
  <si>
    <t>30 480,00</t>
  </si>
  <si>
    <t>154 248,00</t>
  </si>
  <si>
    <t>4 281,00</t>
  </si>
  <si>
    <t>158 529,00</t>
  </si>
  <si>
    <t>140 239,00</t>
  </si>
  <si>
    <t>140 839,00</t>
  </si>
  <si>
    <t>2 780,00</t>
  </si>
  <si>
    <t>3 380,00</t>
  </si>
  <si>
    <t>1 199,00</t>
  </si>
  <si>
    <t>1 276,00</t>
  </si>
  <si>
    <t>969,00</t>
  </si>
  <si>
    <t>1 046,00</t>
  </si>
  <si>
    <t>12 810,00</t>
  </si>
  <si>
    <t>3 604,00</t>
  </si>
  <si>
    <t>16 414,00</t>
  </si>
  <si>
    <t>79 363 050,00</t>
  </si>
  <si>
    <t>74 956 847,00</t>
  </si>
  <si>
    <t>Limity wydatków na wieloletnie programy inwestycyjne w latach 2009 - 2011</t>
  </si>
  <si>
    <t>w złotych</t>
  </si>
  <si>
    <t>Lp.</t>
  </si>
  <si>
    <t>Rozdz.</t>
  </si>
  <si>
    <t>Nazwa zadania inwestycyjnego
i okres realizacji
(w latach)</t>
  </si>
  <si>
    <t>Łączne koszty finansowe</t>
  </si>
  <si>
    <t>wykonanie -lata poprzednie</t>
  </si>
  <si>
    <t>Planowane wydatki</t>
  </si>
  <si>
    <t>Jednostka organizacyjna realizująca program lub koordynująca wykonanie programu</t>
  </si>
  <si>
    <t>rok budżetowy 2009 (7+8+9+10)</t>
  </si>
  <si>
    <t>z tego źródła finansowania</t>
  </si>
  <si>
    <t xml:space="preserve">dochody własne jst </t>
  </si>
  <si>
    <t>fundusze celowe</t>
  </si>
  <si>
    <t xml:space="preserve">środki pochodzące
 z innych  źródeł </t>
  </si>
  <si>
    <t>środki wymienione
w art. 5 ust. 1 pkt. 2 i 3 u.f.p.(8)</t>
  </si>
  <si>
    <t>środki  własne jst (9)</t>
  </si>
  <si>
    <t>środki własne jst (9)</t>
  </si>
  <si>
    <t>1.</t>
  </si>
  <si>
    <t>„Przebudowa drogi powiatowej nr 1078F od km 17+200,00 do 19+835"</t>
  </si>
  <si>
    <t>Starostwo Powiatowe</t>
  </si>
  <si>
    <t>2.</t>
  </si>
  <si>
    <t>Przebudowa drogi powiatowej nr 1080F odkm 0+279,00 do 13+850,00</t>
  </si>
  <si>
    <t>3.</t>
  </si>
  <si>
    <t xml:space="preserve">Przebudowa drogi powiatowej nr 1061F  w Szprotawie- NPBDL </t>
  </si>
  <si>
    <t>4.</t>
  </si>
  <si>
    <t>Przebudowa drogi powiatowej nr 1053F od km 21+050 do km 24+303  Etap I- (NPBDL)</t>
  </si>
  <si>
    <t>5.</t>
  </si>
  <si>
    <t>Przebudowa drogi powiatowej nr 1081F od km 1+886 do km 3+510 od granicy Powiatu do m. Lutynka i drogi nr 1082F od km 4+637 do km 6+000 od  m. Witoszyn Górny W RAMACH NPBDL</t>
  </si>
  <si>
    <t>6.</t>
  </si>
  <si>
    <t>Przebudowa drogi powiatowej nr 1053F od km 13+456 do km 20+790 Etap II- (NPBDL)</t>
  </si>
  <si>
    <t>7.</t>
  </si>
  <si>
    <t>Przebudowa drogi powiatowej nr 1064F od km 10+444 do km 10+852 w miejscowości Rudawica - (NPBDL)</t>
  </si>
  <si>
    <t>8.</t>
  </si>
  <si>
    <t>Przebudowa drogi powiatowej nr 1042F od km 7+395 do km 9+985 od skrzyżowania z drogą krajowa nr 12 do m. Janowiec - (NPBDL)</t>
  </si>
  <si>
    <t>9.</t>
  </si>
  <si>
    <t>Przebudowa drogi powiatowej nr 1056F od km 7+231,5 do km 7+751 w miejscowości Sucha Dolna - (NPBDL)</t>
  </si>
  <si>
    <t>10.</t>
  </si>
  <si>
    <t>Przebudowa drogi powiatowej nr 1071F od km 10+120 granica Powiatu do km 14+304 skrzyżowanie z drogą powiatową nr 1070 w m. Brzeźnica - (NPBDL)</t>
  </si>
  <si>
    <t>11.</t>
  </si>
  <si>
    <t>Przebudowa drogi powiatowej nr 1066F od km 000 do km 4+480 przez Bożnów od skrzyżowania z droga krajowa nr 12 do skrzyżowania z drogą wojewódzką  nr 296- (NPBDL)</t>
  </si>
  <si>
    <t>12.</t>
  </si>
  <si>
    <t>Przebudowa mostu drogowego przez rzekę Bóbr w ciągu drogi powiatowej nr 1062F km 6+779 w miejscowości Bobrowice</t>
  </si>
  <si>
    <t>13.</t>
  </si>
  <si>
    <t>Remont nawierzchni i chodników przy ul. Łąkowej w Żaganiu F4512 na dł. 865m- (NPBDL)</t>
  </si>
  <si>
    <t>14.</t>
  </si>
  <si>
    <t>Obieg dokumentów z modernizacją sieci komputerowej</t>
  </si>
  <si>
    <t>15.</t>
  </si>
  <si>
    <t xml:space="preserve">Lubuskie e-urząd </t>
  </si>
  <si>
    <t>16.</t>
  </si>
  <si>
    <t>Zakup samochodu kontrolno - rozpoznawczego z funkcją do ograniczania stref skażeń chemicznych</t>
  </si>
  <si>
    <t>17.</t>
  </si>
  <si>
    <t>Budowa zespołu garaży przy Komendzie Powiatowej Państwowej Straży Pożarnej w Żaganiu</t>
  </si>
  <si>
    <t>18.</t>
  </si>
  <si>
    <t>Budowa zespołu koszarowo-szkoleniowo-alarmowego przy Komendzie Powiatowej Państwowej Strazy Pożarnej w Żaganiu</t>
  </si>
  <si>
    <t>19.</t>
  </si>
  <si>
    <t>Remont budynku ZSO w Żaganiu</t>
  </si>
  <si>
    <t>20.</t>
  </si>
  <si>
    <t>Budowa boiska przy ZSP w Szprotawie</t>
  </si>
  <si>
    <t>21.</t>
  </si>
  <si>
    <t>Budowa boiska przy ZSO w Żaganiu</t>
  </si>
  <si>
    <t>22.</t>
  </si>
  <si>
    <t>Termomodernizacja Zespołu Szkół Ponadgimnazjalnych w Szprotawie</t>
  </si>
  <si>
    <t>23.</t>
  </si>
  <si>
    <t>Budowa boiska przy ZSTH w Żaganiu</t>
  </si>
  <si>
    <t>24.</t>
  </si>
  <si>
    <t>Termomodernizacja budynku  Zespołu Szkół Technicznych i Licealnych w Żaganiu</t>
  </si>
  <si>
    <t>25.</t>
  </si>
  <si>
    <t>Utworzenie pracowni zawodowych w celu uruchomienia nowych kierunków kształcenia w ZSP w Szprotawie</t>
  </si>
  <si>
    <t>26.</t>
  </si>
  <si>
    <t>Rewitalizacja starego miasta - ZSTH w Żaganiu</t>
  </si>
  <si>
    <t>27.</t>
  </si>
  <si>
    <t>„Zakup cyfrowego aparatu  RTG jako element budowy systemu teleradiologii i sprzętu do endoskopii  w szpitalu powiatowym w Żaganiu"</t>
  </si>
  <si>
    <t>28.</t>
  </si>
  <si>
    <t>Zakup aparatury diagnostycznej dla Samodzielnego Publicznego Zakładu Opieki Zdrowotnej w Żaganiu</t>
  </si>
  <si>
    <t>29.</t>
  </si>
  <si>
    <t>Zakup sprzętu urologicznego dla Samodzielnego Publicznego Zakładu Opieki Zdrowotnej w Żaganiu</t>
  </si>
  <si>
    <t>30.</t>
  </si>
  <si>
    <t>Budowa windy w SOSZW w ŻAGANIU - przy współudziale środków PFRON (1/2 tj.. 120tys zł)</t>
  </si>
  <si>
    <t>31.</t>
  </si>
  <si>
    <t>Budowa Centrum Pomocy Specjalistycznej w Żaganiu przy ul. Śląskiej 1.(Przebudowa I kondygnacji (wysoki parter)budynku PPP i PCPR w Żaganiu ul.Śląska 1)</t>
  </si>
  <si>
    <t>32.</t>
  </si>
  <si>
    <t>Przebudowa pomieszczeń na potrzeby sali rehabilitacyjnej dla Specjalnego Ośrodka Szkolno-Wychowawczego w Szprotawie</t>
  </si>
  <si>
    <t>33.</t>
  </si>
  <si>
    <t>Centra Aktywizacji Zawodowej (Żagań; Szprotawa)</t>
  </si>
  <si>
    <t>PUP</t>
  </si>
  <si>
    <t>34.</t>
  </si>
  <si>
    <t>ul. Hutnicza w Iłowej (NPBDL)</t>
  </si>
  <si>
    <t>35.</t>
  </si>
  <si>
    <t>Przebudowa mostu na rzece Brzeźniczanka w ciagu drogi powiatowej 1070F w km 9+555 w miejscowości Chotków.</t>
  </si>
  <si>
    <t>36.</t>
  </si>
  <si>
    <t>Przebudowa ulicy Bolesławieckiej i Chrobrego w Żaganiu-NPBDL</t>
  </si>
  <si>
    <t>37.</t>
  </si>
  <si>
    <t xml:space="preserve">Przebudowa ulicy Konopnickiej i Bema w Żaganiu- NPBDL </t>
  </si>
  <si>
    <t>ogółem</t>
  </si>
  <si>
    <t>Przebudowa ciagu pieszego o długosci 270m wraz z wjazdem do posesji przy ul. Warszawskiej w Szprotawie</t>
  </si>
  <si>
    <t>projekt-Skla UMOWA 59</t>
  </si>
  <si>
    <t xml:space="preserve">zwiekszenie </t>
  </si>
  <si>
    <t>do 59902</t>
  </si>
  <si>
    <t>poz</t>
  </si>
  <si>
    <t>przebudowa drogi powiatowej 1061 ul. Przejazdowa w Szprotawie</t>
  </si>
  <si>
    <t>przebudowa drogi powiatowej 1081 w m. Wymiarki w km 6+360 (skrzyżowanie z ul.Pocztową) do km 6+700 (skrzyżowanie z ul. Kasztanową)</t>
  </si>
  <si>
    <t>Przebudowa ulicy Bolesławieckiej i Chrobrego w Żaganiu</t>
  </si>
  <si>
    <t>Przebudowa ulicy Konopnickiej i Bema w Żaganiu</t>
  </si>
  <si>
    <t>wprowadzić-jest NPP to tylko rozszerzenie zadania</t>
  </si>
  <si>
    <t>przebudowa drogi powiatowej 1061 ul. Przejazdowa w szprotawie</t>
  </si>
  <si>
    <t>GEOMIET</t>
  </si>
  <si>
    <t>8.05</t>
  </si>
  <si>
    <t>umowa mapy</t>
  </si>
  <si>
    <t>10,06 płatniosc</t>
  </si>
  <si>
    <t>umowa dokumentacja</t>
  </si>
  <si>
    <t>DMC</t>
  </si>
  <si>
    <t>badanie inzynieryjne</t>
  </si>
  <si>
    <t xml:space="preserve">remont chodnika i wjazdów do posesji wraz z regulacja krawężników drogi powiatowej 1081F w m. Gozdnica (ul.Młyńska) na długości 224 mb. </t>
  </si>
  <si>
    <t>???</t>
  </si>
  <si>
    <t>Kosztorys</t>
  </si>
  <si>
    <t>nowe inwestycje</t>
  </si>
  <si>
    <t>Remont chodnika przy ul. Młyńskiej w Gozdnicy- droga powiatowa nr 1081F.</t>
  </si>
  <si>
    <t>projekt budowlany</t>
  </si>
  <si>
    <t>WYDATKI inwest. BESTIA</t>
  </si>
  <si>
    <t xml:space="preserve">zał WPI </t>
  </si>
  <si>
    <t>ppp</t>
  </si>
  <si>
    <t>pcpr</t>
  </si>
  <si>
    <t>straż inwestycje zlecone</t>
  </si>
  <si>
    <t>samochód dla strazy dotacje z gmin</t>
  </si>
  <si>
    <t>DROGI GMINA Iłowa</t>
  </si>
  <si>
    <t>dokumentacja drogi</t>
  </si>
  <si>
    <t>dotacja dla gmin na ich drogi</t>
  </si>
  <si>
    <t>drogi</t>
  </si>
  <si>
    <t>zmiana klasyfikacji zadania SOSzW Szprotawa dostosowanie do wymogów p.poz</t>
  </si>
  <si>
    <t>monitoring ZSTiL w Zaganiu</t>
  </si>
  <si>
    <t>grzejniki</t>
  </si>
  <si>
    <t>starostwo</t>
  </si>
  <si>
    <t>monitoring</t>
  </si>
  <si>
    <t>komputery</t>
  </si>
  <si>
    <t>PUP Centra aktywizacji zawodowej</t>
  </si>
  <si>
    <t>PFOŚiGW</t>
  </si>
  <si>
    <t>PUP Centra aktywizacji zawodowej środki Funduszu pracy</t>
  </si>
  <si>
    <t>Wydatki na programy i projekty realizowane ze środków pochodzących z funduszy strukturalnych i Funduszu Spójności</t>
  </si>
  <si>
    <t>Załącznik nr 4</t>
  </si>
  <si>
    <t>Projekt</t>
  </si>
  <si>
    <t>Kategoria interwencji funduszy strukturalnych</t>
  </si>
  <si>
    <t xml:space="preserve">Klasyfikacja (dział, rozdział)
</t>
  </si>
  <si>
    <t>Wydatki
w okresie realizacji Projektu (całkowita wartość Projektu)
(6+7)</t>
  </si>
  <si>
    <t>w tym:</t>
  </si>
  <si>
    <t>Środki
z budżetu krajowego   9</t>
  </si>
  <si>
    <t>Środki
z budżetu UE                  8</t>
  </si>
  <si>
    <t>2007-2013</t>
  </si>
  <si>
    <t>Wydatki razem (9+13)</t>
  </si>
  <si>
    <t>z tego:</t>
  </si>
  <si>
    <t>Środki z budżetu krajowego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</si>
  <si>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</si>
  <si>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</si>
  <si>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</si>
  <si>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</si>
  <si>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</si>
  <si>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</si>
  <si>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</t>
  </si>
  <si>
    <t>pożyczki na prefinansowanie z budżetu państwa</t>
  </si>
  <si>
    <t>Wydatki majątkowe razem:</t>
  </si>
  <si>
    <t>x</t>
  </si>
  <si>
    <t>1.0</t>
  </si>
  <si>
    <t>Program: Lubuski Regionalny Program Operacyjny na lata 2007-2013</t>
  </si>
  <si>
    <t>Priorytet I: Rozwój infrastruktury wzmacniającej konkurencyjność regionu</t>
  </si>
  <si>
    <t>Działanie 1.1 Poprawa stanu infrastruktury transportowej w regionie</t>
  </si>
  <si>
    <t>600; 60014</t>
  </si>
  <si>
    <t>Razem wydatki: 85/15</t>
  </si>
  <si>
    <t>2009 r.</t>
  </si>
  <si>
    <t>1.1</t>
  </si>
  <si>
    <t>Program: Lubuski Regionalny Program Operacyjny</t>
  </si>
  <si>
    <t>Priorytet:III.  Ochrona i zarządzanie zasobami środowiska przyrodniczego</t>
  </si>
  <si>
    <t>Działanie:3.2. poprawa jakości powietrza efektywności energetycznej oraz rozwój i wykorzystanie odnawialnych źródeł energii</t>
  </si>
  <si>
    <t>801, 80120</t>
  </si>
  <si>
    <t>Razem wydatki: 42,92/57,08</t>
  </si>
  <si>
    <t>1.2</t>
  </si>
  <si>
    <t>Priorytet: III Ochrona i zarządzanie zasobami środowiska przyrodniczego</t>
  </si>
  <si>
    <t>Działanie: 3.1 Infrastruktura ochrony środowiska przyrodniczego</t>
  </si>
  <si>
    <t>2010 r.</t>
  </si>
  <si>
    <t>1.3</t>
  </si>
  <si>
    <t>wkład własny PFOŚiGW</t>
  </si>
  <si>
    <t>Razem wydatki: 78,72/21,28</t>
  </si>
  <si>
    <t>1.4</t>
  </si>
  <si>
    <t>Priorytet:IV.  Rozwój i modernizacja infrastruktury społecznej</t>
  </si>
  <si>
    <t>Działanie:4.1. Rozwój i modernizacja  infrastruktury ochrony zdrowia</t>
  </si>
  <si>
    <t>851; 85111</t>
  </si>
  <si>
    <t>z tego: 2009 r.</t>
  </si>
  <si>
    <t>1.5</t>
  </si>
  <si>
    <t>Razem wydatki  80,42/19,58</t>
  </si>
  <si>
    <t>1.6</t>
  </si>
  <si>
    <t>Program: PROGRAM OPERACYJNY KAPITAŁ LUDZKI</t>
  </si>
  <si>
    <t>Priorytet:VII.Promocja Integracji Społecznej</t>
  </si>
  <si>
    <t>Działanie:7.1. Rozwój i upowszechnienie Aktywnej Integracji</t>
  </si>
  <si>
    <t>853;85395;</t>
  </si>
  <si>
    <t>Razem wydatki majatkowe: 85/15</t>
  </si>
  <si>
    <t>Wydatki bieżące razem:</t>
  </si>
  <si>
    <t>2.1</t>
  </si>
  <si>
    <t>Program: Poprawa i Rozwój Obszarów Wiejskich 2007-2013</t>
  </si>
  <si>
    <t>Priorytet:2 „Zrównoważony rozwój obszarów wiejskich”</t>
  </si>
  <si>
    <t>Działanie: Poprawianie i rozwijanie infrastruktury związanej z rozwojem i dostosowaniem rolnictwa i leśnictwa przez scalanie gruntów</t>
  </si>
  <si>
    <t>010, 01005</t>
  </si>
  <si>
    <t>2.2</t>
  </si>
  <si>
    <t>Priorytet:VIII. Regionalne Kadry Gospodarki</t>
  </si>
  <si>
    <t>Działanie: 8.1. Wspieranie rozwoju kwalifikacji zawodowych i doradztwo dla przedsiębiorstw</t>
  </si>
  <si>
    <t>750, 75095</t>
  </si>
  <si>
    <t>2.3</t>
  </si>
  <si>
    <t>2.4</t>
  </si>
  <si>
    <t>Priorytet:IX ROZWÓJ WYKSZTAŁCENIA I KOMPETENCJI W REGIONACH</t>
  </si>
  <si>
    <t>Działanie: 9.1 wyrównywanie szans edukacyjnych i zapewnienie wysokiej jakości usług edukacyjnych świadczonych w systemie oświaty</t>
  </si>
  <si>
    <t>801; 80130</t>
  </si>
  <si>
    <t>Razem wydatki: 100/0</t>
  </si>
  <si>
    <t>2.5</t>
  </si>
  <si>
    <t>Projektodawca  Powiatowy Urząd Pracy w Żaganiu</t>
  </si>
  <si>
    <t>Priorytet VI. Rynek pracy otwarty dla  wszystkich.</t>
  </si>
  <si>
    <t>środki własne FP-(9)-85322</t>
  </si>
  <si>
    <t>Działanie:  6.1 Poprawa dostępu do zatrudnienia oraz wspieranie aktywności  zawodowej w regionie w  regionie</t>
  </si>
  <si>
    <t>Poddziałanie:   6.1.2  Wsparcie powiatowych i wojewódzkich urzędów  w realizacji zadań na rzecz aktywizacji zawodowej osób  bezrobotnych w regionie .</t>
  </si>
  <si>
    <t xml:space="preserve">Razem wydatki :     </t>
  </si>
  <si>
    <t>(8)</t>
  </si>
  <si>
    <t>853   85333</t>
  </si>
  <si>
    <t>2009   rok              265 155,74</t>
  </si>
  <si>
    <t>2010   rok              171 352,03</t>
  </si>
  <si>
    <t>2.6</t>
  </si>
  <si>
    <t>Działanie: 9.2 Podniesienie atrakcyjności i jakości szkolnictwa zawodowego</t>
  </si>
  <si>
    <t>853, 85395</t>
  </si>
  <si>
    <t>Razem wydatki:</t>
  </si>
  <si>
    <t>2.7</t>
  </si>
  <si>
    <t>2.8</t>
  </si>
  <si>
    <t>Program: ZPORR</t>
  </si>
  <si>
    <t>Priorytet:II wzmacnianie rozwoju zasobów ludzkich w regionach.</t>
  </si>
  <si>
    <t>Działanie:2.2. Wyrównywanie szans edukacyjnych poprzez programy stypendialne</t>
  </si>
  <si>
    <t>803; 80309</t>
  </si>
  <si>
    <t>Razem wydatki: 75/25</t>
  </si>
  <si>
    <t>2.9</t>
  </si>
  <si>
    <t>Działanie:9.2 Podniesienie atrakcyjności i jakości szkolnictwa zawodowego</t>
  </si>
  <si>
    <t xml:space="preserve">2010 r. </t>
  </si>
  <si>
    <t>2.10</t>
  </si>
  <si>
    <t>Działanie:9.1 Wyrównywanie szans edukacyjnych i zapewnienie wysokiej jakości usług edukacyjnych świadczonych w systemie oświaty</t>
  </si>
  <si>
    <t>801; 80123</t>
  </si>
  <si>
    <t>2.11</t>
  </si>
  <si>
    <t>2.12</t>
  </si>
  <si>
    <t>Działanie:7.2. Aktywacja zawodowa i społeczna osób zagrozonych wykluczeniem społecznym</t>
  </si>
  <si>
    <t>Razem wydatki:(100%UE)</t>
  </si>
  <si>
    <t xml:space="preserve">2011 r. </t>
  </si>
  <si>
    <t>2.13</t>
  </si>
  <si>
    <t>Działanie:  6.2 Wsparcie oraz promocja przedsiębiorczości i samozatrudnienia</t>
  </si>
  <si>
    <t>Ogółem (1+2)</t>
  </si>
  <si>
    <t>Nazwa projektu:Scalanie gruntów wsi Przecław wraz z zagospodarowaniem poscaleniowym.</t>
  </si>
  <si>
    <t>tak winno być</t>
  </si>
  <si>
    <t>zmiany- ZMNIEJSZENIA</t>
  </si>
  <si>
    <t>przeliczyc</t>
  </si>
  <si>
    <t>9 włsane</t>
  </si>
  <si>
    <t>UE</t>
  </si>
  <si>
    <t>2009 ROK SRODKI Z BUDŻETU</t>
  </si>
  <si>
    <t>Wydatki 11/2009</t>
  </si>
  <si>
    <t>9 budżet krajowy</t>
  </si>
  <si>
    <t>8 budżet UE</t>
  </si>
  <si>
    <t>2010; 2011</t>
  </si>
  <si>
    <t>wkład własny zakup samoch PPPSP -FOS</t>
  </si>
  <si>
    <t>PUP wkład własny FP</t>
  </si>
  <si>
    <t>Wydatki 07/2009</t>
  </si>
  <si>
    <t xml:space="preserve">rok 2010 </t>
  </si>
  <si>
    <t>maja być 2 boiska z rozdziału 80120- Licea ogólnokształcące - ZSO Żagań i ZSP Szprotawa</t>
  </si>
  <si>
    <t>i 1 boisko w ZSTH w Żaganiu- 80130- Szkoły zawodowe</t>
  </si>
  <si>
    <t>PO ZMIANIE</t>
  </si>
  <si>
    <t>Działanie:4.2. Rozwój i modernizacja lokalnej infrastruktury edukacyjnej</t>
  </si>
  <si>
    <t>Nazwa projektu: Budowa boiska wielofunkcyjne przy ZSTH w Żaganiu- 1 boisko</t>
  </si>
  <si>
    <t>801,80130</t>
  </si>
  <si>
    <t xml:space="preserve">   2009 r.</t>
  </si>
  <si>
    <t>Nazwa projektu: Budowa boisk przy ZSO w Żaganiu i ZSP w Szprotawie- 2 boiska</t>
  </si>
  <si>
    <t>801,80120</t>
  </si>
  <si>
    <r>
      <t xml:space="preserve">Nazwa projektu: </t>
    </r>
    <r>
      <rPr>
        <b/>
        <sz val="8"/>
        <color indexed="8"/>
        <rFont val="Times New Roman"/>
        <family val="1"/>
      </rPr>
      <t>„Przebudowa drogi powiatowej nr 1078F od km 17+200,00 do 19+835".</t>
    </r>
  </si>
  <si>
    <r>
      <t xml:space="preserve">Nazwa projektu: </t>
    </r>
    <r>
      <rPr>
        <b/>
        <sz val="8"/>
        <color indexed="8"/>
        <rFont val="Times New Roman"/>
        <family val="1"/>
      </rPr>
      <t>Termomodernizacja  budynku Zespołu Szkół Ponadgimnazjalnych w Szprotawie</t>
    </r>
  </si>
  <si>
    <r>
      <t xml:space="preserve">Nazwa projektu: </t>
    </r>
    <r>
      <rPr>
        <b/>
        <sz val="8"/>
        <color indexed="8"/>
        <rFont val="Times New Roman"/>
        <family val="1"/>
      </rPr>
      <t>"Budowa zespołu garaży przy Komendzie Powiatowej Państwowej Straży Pożarnej w Żaganiu"</t>
    </r>
  </si>
  <si>
    <r>
      <t xml:space="preserve">Nazwa projektu: </t>
    </r>
    <r>
      <rPr>
        <b/>
        <sz val="8"/>
        <color indexed="8"/>
        <rFont val="Times New Roman"/>
        <family val="1"/>
      </rPr>
      <t>"Zakup samochodu kontrolno - rozpoznawczego z funkcją do ograniczania stref skażeń chemicznych"</t>
    </r>
  </si>
  <si>
    <r>
      <t xml:space="preserve">Nazwa projektu: </t>
    </r>
    <r>
      <rPr>
        <b/>
        <sz val="8"/>
        <color indexed="8"/>
        <rFont val="Times New Roman"/>
        <family val="1"/>
      </rPr>
      <t>„Zakup cyfrowego aparatu  RTG jako element budowy systemu teleradiologii i sprzętu do endoskopii  w szpitalu powiatowym w Żaganiu"</t>
    </r>
  </si>
  <si>
    <r>
      <t>Nazwa projektu:</t>
    </r>
    <r>
      <rPr>
        <b/>
        <sz val="8"/>
        <color indexed="8"/>
        <rFont val="Times New Roman"/>
        <family val="1"/>
      </rPr>
      <t>„Przebudowa drogi powiatowej nr 1080F odkm 0+279,00 do 13+850,00"</t>
    </r>
  </si>
  <si>
    <r>
      <t xml:space="preserve">Nazwa projektu: </t>
    </r>
    <r>
      <rPr>
        <b/>
        <sz val="8"/>
        <rFont val="Times New Roman"/>
        <family val="1"/>
      </rPr>
      <t>"Rozwój i upowszechnianie Aktywnej Integracji przez Powiatowe Centrum Pomocy Rodzinie w Żaganiu</t>
    </r>
  </si>
  <si>
    <r>
      <t xml:space="preserve">Nazwa projektu: </t>
    </r>
    <r>
      <rPr>
        <b/>
        <sz val="8"/>
        <color indexed="8"/>
        <rFont val="Times New Roman"/>
        <family val="1"/>
      </rPr>
      <t>Scalanie gruntów wsi Przecław wraz z zagospodarowaniem poscaleniowym.</t>
    </r>
  </si>
  <si>
    <r>
      <t xml:space="preserve">Razem wydatki: </t>
    </r>
    <r>
      <rPr>
        <b/>
        <sz val="8"/>
        <color indexed="8"/>
        <rFont val="Times New Roman"/>
        <family val="1"/>
      </rPr>
      <t>zlecone  75%/25%</t>
    </r>
  </si>
  <si>
    <r>
      <t>Nazwa projektu:</t>
    </r>
    <r>
      <rPr>
        <b/>
        <sz val="8"/>
        <color indexed="8"/>
        <rFont val="Times New Roman"/>
        <family val="1"/>
      </rPr>
      <t>"Wsparcie doradcze dla przedsiębiorców"</t>
    </r>
  </si>
  <si>
    <r>
      <t>Nazwa projektu:</t>
    </r>
    <r>
      <rPr>
        <b/>
        <sz val="8"/>
        <color indexed="8"/>
        <rFont val="Times New Roman"/>
        <family val="1"/>
      </rPr>
      <t>"Polsko Niemieckie warsztaty dla młodzieży związane z przedsiębiorczością"</t>
    </r>
  </si>
  <si>
    <r>
      <t xml:space="preserve">Nazwa projektu: </t>
    </r>
    <r>
      <rPr>
        <b/>
        <sz val="8"/>
        <color indexed="8"/>
        <rFont val="Times New Roman"/>
        <family val="1"/>
      </rPr>
      <t>"Otwieramy horyzonty na przyszłość" - ZSTiL</t>
    </r>
  </si>
  <si>
    <r>
      <t xml:space="preserve">Nazwa projektu :   </t>
    </r>
    <r>
      <rPr>
        <b/>
        <sz val="8"/>
        <color indexed="8"/>
        <rFont val="Times New Roman"/>
        <family val="1"/>
      </rPr>
      <t>TWOJA KARIERA</t>
    </r>
  </si>
  <si>
    <r>
      <t>Nazwa projektu:</t>
    </r>
    <r>
      <rPr>
        <b/>
        <sz val="8"/>
        <color indexed="8"/>
        <rFont val="Times New Roman"/>
        <family val="1"/>
      </rPr>
      <t>"Praktyki i staże drogą do sukcesu zawodowego"</t>
    </r>
    <r>
      <rPr>
        <sz val="8"/>
        <color indexed="8"/>
        <rFont val="Times New Roman"/>
        <family val="1"/>
      </rPr>
      <t xml:space="preserve"> 87,25%-FUE</t>
    </r>
  </si>
  <si>
    <r>
      <t>Nazwa projektu:</t>
    </r>
    <r>
      <rPr>
        <b/>
        <sz val="8"/>
        <rFont val="Times New Roman"/>
        <family val="1"/>
      </rPr>
      <t xml:space="preserve"> „Wyrównywanie szans edukacyjnych poprzez programy stypendialne dla studentów Województwa Lubuskiego” </t>
    </r>
  </si>
  <si>
    <r>
      <t>Nazwa projektu:</t>
    </r>
    <r>
      <rPr>
        <b/>
        <sz val="8"/>
        <color indexed="8"/>
        <rFont val="Times New Roman"/>
        <family val="1"/>
      </rPr>
      <t>NOWE ZAWODY INFORMATYCZNE DLA SZKÓŁ ZAWODOWYCH</t>
    </r>
    <r>
      <rPr>
        <sz val="8"/>
        <color indexed="8"/>
        <rFont val="Times New Roman"/>
        <family val="1"/>
      </rPr>
      <t>- (ZSP Szprotawa; ZSTiL Żagań,ZSZ Szprotawa) -FUE</t>
    </r>
  </si>
  <si>
    <r>
      <t>Razem wydatki:</t>
    </r>
    <r>
      <rPr>
        <sz val="7"/>
        <color indexed="8"/>
        <rFont val="Times New Roman"/>
        <family val="1"/>
      </rPr>
      <t>Powiat (partner)-wkład własny; Fundacje Edukacji Ekonomicznej w Warszawie (realizator projektu)- śr.UE</t>
    </r>
  </si>
  <si>
    <r>
      <t xml:space="preserve">Nazwa projektu: </t>
    </r>
    <r>
      <rPr>
        <b/>
        <sz val="8"/>
        <color indexed="8"/>
        <rFont val="Times New Roman"/>
        <family val="1"/>
      </rPr>
      <t>AKADEMIA DZIENNIKARSKA</t>
    </r>
    <r>
      <rPr>
        <sz val="8"/>
        <color indexed="8"/>
        <rFont val="Times New Roman"/>
        <family val="1"/>
      </rPr>
      <t xml:space="preserve"> (wydział OKT)</t>
    </r>
  </si>
  <si>
    <r>
      <t xml:space="preserve">Nazwa projektu: </t>
    </r>
    <r>
      <rPr>
        <b/>
        <sz val="8"/>
        <color indexed="8"/>
        <rFont val="Times New Roman"/>
        <family val="1"/>
      </rPr>
      <t xml:space="preserve">STAWIAM NA SIEBIE I WIEM CO CHCĘ OSIAGNĄĆ </t>
    </r>
    <r>
      <rPr>
        <sz val="8"/>
        <color indexed="8"/>
        <rFont val="Times New Roman"/>
        <family val="1"/>
      </rPr>
      <t xml:space="preserve"> (wydział OKT)</t>
    </r>
  </si>
  <si>
    <r>
      <t xml:space="preserve">Nazwa projektu: </t>
    </r>
    <r>
      <rPr>
        <b/>
        <sz val="8"/>
        <rFont val="Times New Roman"/>
        <family val="1"/>
      </rPr>
      <t>"STRATEGIA ROZWIAZYWANIA PROBLEMÓW SPOŁECZNYCH POWIATU ŻAGAŃSKIEGO (</t>
    </r>
    <r>
      <rPr>
        <sz val="8"/>
        <rFont val="Times New Roman"/>
        <family val="1"/>
      </rPr>
      <t>wydział PSG)</t>
    </r>
  </si>
  <si>
    <r>
      <t xml:space="preserve">Nazwa projektu :   </t>
    </r>
    <r>
      <rPr>
        <b/>
        <sz val="8"/>
        <color indexed="12"/>
        <rFont val="Times New Roman"/>
        <family val="1"/>
      </rPr>
      <t xml:space="preserve">TWOJA FIRMA </t>
    </r>
    <r>
      <rPr>
        <sz val="8"/>
        <color indexed="12"/>
        <rFont val="Times New Roman"/>
        <family val="1"/>
      </rPr>
      <t>(Wydział UE- przy partnerze PUP)</t>
    </r>
  </si>
  <si>
    <r>
      <t xml:space="preserve">Razem wydatki: </t>
    </r>
    <r>
      <rPr>
        <b/>
        <sz val="8"/>
        <color indexed="8"/>
        <rFont val="Times New Roman"/>
        <family val="1"/>
      </rPr>
      <t>zlecone</t>
    </r>
  </si>
  <si>
    <t>Plan dochodów i wydatków dla dochodów własnych  na 2009 r.</t>
  </si>
  <si>
    <t>Wyszczególnienie</t>
  </si>
  <si>
    <t>Stan środków pieniężnych na początek roku</t>
  </si>
  <si>
    <t>Dochody</t>
  </si>
  <si>
    <t>Wydatki</t>
  </si>
  <si>
    <t>Stan środków pieniężnych na koniec roku</t>
  </si>
  <si>
    <t>Rozliczenia
z budżetem
z tytułu wpłat nadwyżek środków za 2006 r.</t>
  </si>
  <si>
    <t>w tym: wpłata do budżetu</t>
  </si>
  <si>
    <t>źródła dochodów</t>
  </si>
  <si>
    <t>§ 265</t>
  </si>
  <si>
    <t>na inwestycje</t>
  </si>
  <si>
    <t>ZSP Szprotawa</t>
  </si>
  <si>
    <t>ZSO Żagań</t>
  </si>
  <si>
    <t>ZST-H w Żaganiu</t>
  </si>
  <si>
    <t>ZSTiL w Żaganiu</t>
  </si>
  <si>
    <t>ZSZ Szprotawa</t>
  </si>
  <si>
    <t>ZSP Iłowa</t>
  </si>
  <si>
    <t>Powiatowy Dom Dziecka</t>
  </si>
  <si>
    <t>SOSzW Szprotawa</t>
  </si>
  <si>
    <t>SOSzW Żagań</t>
  </si>
  <si>
    <t>PPSP w Żaganiu</t>
  </si>
  <si>
    <t>754</t>
  </si>
  <si>
    <t>75411</t>
  </si>
  <si>
    <t>PPP Żagań</t>
  </si>
  <si>
    <t>75075</t>
  </si>
  <si>
    <t>75095</t>
  </si>
  <si>
    <t>85195</t>
  </si>
  <si>
    <t>Ogółem</t>
  </si>
  <si>
    <t>Plan przychodów i wydatków Powiatowego Funduszu</t>
  </si>
  <si>
    <t>Gospodarki Zasobem Geodezyjnym i Kartograficznym NA 2009 ROK</t>
  </si>
  <si>
    <t>§</t>
  </si>
  <si>
    <t>Plan na 2009 r.</t>
  </si>
  <si>
    <t>Plan na  30.09.2009 r.</t>
  </si>
  <si>
    <t>zmiany 11/2009</t>
  </si>
  <si>
    <t>Plan na  12.11.2009 r.</t>
  </si>
  <si>
    <t>I.</t>
  </si>
  <si>
    <t>Stan środków obrotowych na początek roku</t>
  </si>
  <si>
    <t>1.1. środki pieniężne</t>
  </si>
  <si>
    <t>1.2. należnosci</t>
  </si>
  <si>
    <t>1.3. zobowiązania</t>
  </si>
  <si>
    <t>II.</t>
  </si>
  <si>
    <t>Przychody</t>
  </si>
  <si>
    <t>0830</t>
  </si>
  <si>
    <t>Wpływy z usług</t>
  </si>
  <si>
    <t>III.</t>
  </si>
  <si>
    <t>Wydatki bieżące, w tym:</t>
  </si>
  <si>
    <t>1.1. zakup materiałów</t>
  </si>
  <si>
    <t>1.2. Zakup usług remontowych</t>
  </si>
  <si>
    <t>w tym wymiana okien Szprotawa -32000 zł</t>
  </si>
  <si>
    <t>w tym malowanie pomieszczeń -94000 zł</t>
  </si>
  <si>
    <t>1.3.Zakup usług pozostałych</t>
  </si>
  <si>
    <t>4370</t>
  </si>
  <si>
    <t>1.4. Opłaty z tytułu zakupu usług telekomunikacyjnych telefonii stacjonarnej</t>
  </si>
  <si>
    <t>1.5. Zakup materiałów papierniczych do sprzętu drukarskiego i urządzeń kserograficznych</t>
  </si>
  <si>
    <t>4350</t>
  </si>
  <si>
    <t>1.6.Zakup usług dostępu do sieci Internet</t>
  </si>
  <si>
    <t>Wydatki majątkowe</t>
  </si>
  <si>
    <t>6120</t>
  </si>
  <si>
    <t>2.1. wydatki na zakupy inwestycyjne funduszy celowych</t>
  </si>
  <si>
    <t>6110</t>
  </si>
  <si>
    <t>2.2. elewacja na budynku przy ul. Jana Pawła II</t>
  </si>
  <si>
    <t>2960</t>
  </si>
  <si>
    <t>Przelewy redystrybucyjne</t>
  </si>
  <si>
    <t>3.1. Odpis 10% od przychodów własnych dla funduszu centralnego (10% od poz.II.1)</t>
  </si>
  <si>
    <t>3.2. Odpis 10% od przychodów własnych dla funduszu wojewódzkiego (10% od poz.II.1)</t>
  </si>
  <si>
    <t>IV.</t>
  </si>
  <si>
    <t>Stan środków obrotowych na koniec roku</t>
  </si>
  <si>
    <t>4.1. środki pieniężne</t>
  </si>
  <si>
    <t>4.2. należności</t>
  </si>
  <si>
    <t>4.3. zobowiązania</t>
  </si>
  <si>
    <r>
      <t>Plan na 2008 r.</t>
    </r>
    <r>
      <rPr>
        <b/>
        <sz val="8"/>
        <color indexed="12"/>
        <rFont val="Times New Roman"/>
        <family val="1"/>
      </rPr>
      <t xml:space="preserve"> (zmiana 12.06.2008)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</si>
</sst>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,##0.00\ _z_ł"/>
    <numFmt numFmtId="178" formatCode="#,##0.00_ ;\-#,##0.00\ "/>
    <numFmt numFmtId="179" formatCode="0.000"/>
    <numFmt numFmtId="180" formatCode="0.0000"/>
    <numFmt numFmtId="181" formatCode="#,##0.00\ &quot;zł&quot;"/>
    <numFmt numFmtId="182" formatCode="0.0"/>
    <numFmt numFmtId="183" formatCode="0.00000"/>
    <numFmt numFmtId="184" formatCode="#,##0.000"/>
    <numFmt numFmtId="185" formatCode="#,##0.0000"/>
    <numFmt numFmtId="186" formatCode="#,##0.00000"/>
    <numFmt numFmtId="187" formatCode="#,##0_ ;\-#,##0\ "/>
    <numFmt numFmtId="188" formatCode="#,##0.00_ ;[Red]\-#,##0.00\ "/>
    <numFmt numFmtId="189" formatCode="0.E+00"/>
  </numFmts>
  <fonts count="6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Arial"/>
      <family val="0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8"/>
      <color indexed="10"/>
      <name val="Times New Roman"/>
      <family val="1"/>
    </font>
    <font>
      <sz val="14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7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57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9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tted"/>
    </border>
    <border>
      <left style="thin"/>
      <right style="double"/>
      <top style="hair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double"/>
      <top style="hair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thin"/>
      <top style="dashed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double"/>
      <top style="dashed"/>
      <bottom style="dashed"/>
    </border>
    <border>
      <left style="double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thin"/>
      <top style="hair"/>
      <bottom style="double"/>
    </border>
    <border>
      <left style="thin"/>
      <right style="double"/>
      <top style="dashed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thin"/>
      <right style="thin"/>
      <top style="hair"/>
      <bottom style="dashed"/>
    </border>
    <border>
      <left style="thin"/>
      <right style="double"/>
      <top style="hair"/>
      <bottom style="dash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double"/>
      <right style="double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 style="double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double"/>
      <top style="hair"/>
      <bottom style="double"/>
    </border>
  </borders>
  <cellStyleXfs count="67">
    <xf numFmtId="0" fontId="1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9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36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4" borderId="10" xfId="0" applyAlignment="1">
      <alignment horizontal="center" vertical="center" wrapText="1"/>
    </xf>
    <xf numFmtId="49" fontId="5" fillId="25" borderId="10" xfId="0" applyAlignment="1">
      <alignment horizontal="center" vertical="center" wrapText="1"/>
    </xf>
    <xf numFmtId="49" fontId="5" fillId="25" borderId="10" xfId="0" applyAlignment="1">
      <alignment horizontal="left" vertical="center" wrapText="1"/>
    </xf>
    <xf numFmtId="49" fontId="5" fillId="25" borderId="10" xfId="0" applyAlignment="1">
      <alignment horizontal="right" vertical="center" wrapText="1"/>
    </xf>
    <xf numFmtId="49" fontId="2" fillId="24" borderId="11" xfId="0" applyAlignment="1">
      <alignment horizontal="center" vertical="center" wrapText="1"/>
    </xf>
    <xf numFmtId="49" fontId="6" fillId="26" borderId="10" xfId="0" applyAlignment="1">
      <alignment horizontal="center" vertical="center" wrapText="1"/>
    </xf>
    <xf numFmtId="49" fontId="2" fillId="26" borderId="10" xfId="0" applyAlignment="1">
      <alignment horizontal="center" vertical="center" wrapText="1"/>
    </xf>
    <xf numFmtId="49" fontId="6" fillId="26" borderId="10" xfId="0" applyAlignment="1">
      <alignment horizontal="left" vertical="center" wrapText="1"/>
    </xf>
    <xf numFmtId="49" fontId="6" fillId="26" borderId="10" xfId="0" applyAlignment="1">
      <alignment horizontal="right" vertical="center" wrapText="1"/>
    </xf>
    <xf numFmtId="49" fontId="6" fillId="24" borderId="11" xfId="0" applyAlignment="1">
      <alignment horizontal="center" vertical="center" wrapText="1"/>
    </xf>
    <xf numFmtId="49" fontId="6" fillId="24" borderId="10" xfId="0" applyAlignment="1">
      <alignment horizontal="center" vertical="center" wrapText="1"/>
    </xf>
    <xf numFmtId="49" fontId="6" fillId="24" borderId="10" xfId="0" applyAlignment="1">
      <alignment horizontal="left" vertical="center" wrapText="1"/>
    </xf>
    <xf numFmtId="49" fontId="6" fillId="24" borderId="10" xfId="0" applyAlignment="1">
      <alignment horizontal="right" vertical="center" wrapText="1"/>
    </xf>
    <xf numFmtId="49" fontId="8" fillId="24" borderId="12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" fillId="24" borderId="0" xfId="0" applyAlignment="1">
      <alignment horizontal="left" vertical="top" wrapText="1"/>
    </xf>
    <xf numFmtId="49" fontId="4" fillId="24" borderId="10" xfId="0" applyAlignment="1">
      <alignment horizontal="center" vertical="center" wrapText="1"/>
    </xf>
    <xf numFmtId="49" fontId="5" fillId="25" borderId="10" xfId="0" applyAlignment="1">
      <alignment horizontal="right" vertical="center" wrapText="1"/>
    </xf>
    <xf numFmtId="49" fontId="6" fillId="26" borderId="10" xfId="0" applyAlignment="1">
      <alignment horizontal="right" vertical="center" wrapText="1"/>
    </xf>
    <xf numFmtId="49" fontId="6" fillId="24" borderId="10" xfId="0" applyAlignment="1">
      <alignment horizontal="right" vertical="center" wrapText="1"/>
    </xf>
    <xf numFmtId="49" fontId="0" fillId="24" borderId="0" xfId="0" applyAlignment="1">
      <alignment horizontal="center" vertical="center" wrapText="1"/>
    </xf>
    <xf numFmtId="49" fontId="2" fillId="24" borderId="13" xfId="0" applyAlignment="1">
      <alignment horizontal="center" vertical="center" wrapText="1"/>
    </xf>
    <xf numFmtId="49" fontId="7" fillId="24" borderId="10" xfId="0" applyAlignment="1">
      <alignment horizontal="right" vertical="center" wrapText="1"/>
    </xf>
    <xf numFmtId="49" fontId="8" fillId="24" borderId="12" xfId="0" applyAlignment="1">
      <alignment horizontal="right" vertical="center" wrapText="1"/>
    </xf>
    <xf numFmtId="49" fontId="4" fillId="24" borderId="10" xfId="0" applyAlignment="1">
      <alignment horizontal="right" vertical="center" wrapText="1"/>
    </xf>
    <xf numFmtId="0" fontId="31" fillId="0" borderId="0" xfId="55" applyFont="1" applyAlignment="1">
      <alignment horizontal="center" vertical="center" wrapText="1"/>
      <protection/>
    </xf>
    <xf numFmtId="0" fontId="32" fillId="0" borderId="0" xfId="55" applyFont="1" applyAlignment="1">
      <alignment vertical="center"/>
      <protection/>
    </xf>
    <xf numFmtId="0" fontId="31" fillId="0" borderId="0" xfId="55" applyFont="1" applyAlignment="1">
      <alignment horizontal="center" vertical="center" wrapText="1"/>
      <protection/>
    </xf>
    <xf numFmtId="0" fontId="33" fillId="0" borderId="0" xfId="55" applyFont="1" applyAlignment="1">
      <alignment horizontal="right" vertical="center"/>
      <protection/>
    </xf>
    <xf numFmtId="0" fontId="34" fillId="20" borderId="14" xfId="55" applyFont="1" applyFill="1" applyBorder="1" applyAlignment="1">
      <alignment horizontal="center" vertical="center"/>
      <protection/>
    </xf>
    <xf numFmtId="0" fontId="34" fillId="20" borderId="15" xfId="55" applyFont="1" applyFill="1" applyBorder="1" applyAlignment="1">
      <alignment horizontal="center" vertical="center"/>
      <protection/>
    </xf>
    <xf numFmtId="0" fontId="34" fillId="20" borderId="15" xfId="55" applyFont="1" applyFill="1" applyBorder="1" applyAlignment="1">
      <alignment horizontal="center" vertical="center" wrapText="1"/>
      <protection/>
    </xf>
    <xf numFmtId="0" fontId="34" fillId="20" borderId="16" xfId="55" applyFont="1" applyFill="1" applyBorder="1" applyAlignment="1">
      <alignment horizontal="center" vertical="center" wrapText="1"/>
      <protection/>
    </xf>
    <xf numFmtId="0" fontId="34" fillId="20" borderId="17" xfId="55" applyFont="1" applyFill="1" applyBorder="1" applyAlignment="1">
      <alignment horizontal="center" vertical="center" wrapText="1"/>
      <protection/>
    </xf>
    <xf numFmtId="0" fontId="34" fillId="20" borderId="18" xfId="55" applyFont="1" applyFill="1" applyBorder="1" applyAlignment="1">
      <alignment horizontal="center" vertical="center"/>
      <protection/>
    </xf>
    <xf numFmtId="0" fontId="34" fillId="20" borderId="19" xfId="55" applyFont="1" applyFill="1" applyBorder="1" applyAlignment="1">
      <alignment horizontal="center" vertical="center"/>
      <protection/>
    </xf>
    <xf numFmtId="0" fontId="34" fillId="20" borderId="19" xfId="55" applyFont="1" applyFill="1" applyBorder="1" applyAlignment="1">
      <alignment horizontal="center" vertical="center" wrapText="1"/>
      <protection/>
    </xf>
    <xf numFmtId="0" fontId="34" fillId="20" borderId="20" xfId="55" applyFont="1" applyFill="1" applyBorder="1" applyAlignment="1">
      <alignment horizontal="center" vertical="center" wrapText="1"/>
      <protection/>
    </xf>
    <xf numFmtId="0" fontId="34" fillId="20" borderId="21" xfId="55" applyFont="1" applyFill="1" applyBorder="1" applyAlignment="1">
      <alignment horizontal="center" vertical="center" wrapText="1"/>
      <protection/>
    </xf>
    <xf numFmtId="0" fontId="34" fillId="20" borderId="22" xfId="55" applyFont="1" applyFill="1" applyBorder="1" applyAlignment="1">
      <alignment horizontal="center" vertical="center" wrapText="1"/>
      <protection/>
    </xf>
    <xf numFmtId="0" fontId="34" fillId="20" borderId="23" xfId="55" applyFont="1" applyFill="1" applyBorder="1" applyAlignment="1">
      <alignment horizontal="center" vertical="center" wrapText="1"/>
      <protection/>
    </xf>
    <xf numFmtId="0" fontId="34" fillId="20" borderId="24" xfId="55" applyFont="1" applyFill="1" applyBorder="1" applyAlignment="1">
      <alignment horizontal="center" vertical="center" wrapText="1"/>
      <protection/>
    </xf>
    <xf numFmtId="0" fontId="34" fillId="20" borderId="25" xfId="55" applyFont="1" applyFill="1" applyBorder="1" applyAlignment="1">
      <alignment horizontal="center" vertical="center" wrapText="1"/>
      <protection/>
    </xf>
    <xf numFmtId="0" fontId="34" fillId="20" borderId="26" xfId="55" applyFont="1" applyFill="1" applyBorder="1" applyAlignment="1">
      <alignment horizontal="center" vertical="center" wrapText="1"/>
      <protection/>
    </xf>
    <xf numFmtId="0" fontId="35" fillId="0" borderId="27" xfId="55" applyFont="1" applyBorder="1" applyAlignment="1">
      <alignment horizontal="center" vertical="center"/>
      <protection/>
    </xf>
    <xf numFmtId="0" fontId="35" fillId="0" borderId="25" xfId="55" applyFont="1" applyBorder="1" applyAlignment="1">
      <alignment horizontal="center" vertical="center"/>
      <protection/>
    </xf>
    <xf numFmtId="0" fontId="35" fillId="0" borderId="28" xfId="55" applyFont="1" applyBorder="1" applyAlignment="1">
      <alignment horizontal="center" vertical="center"/>
      <protection/>
    </xf>
    <xf numFmtId="0" fontId="32" fillId="0" borderId="14" xfId="55" applyFont="1" applyBorder="1" applyAlignment="1">
      <alignment horizontal="center" vertical="center"/>
      <protection/>
    </xf>
    <xf numFmtId="0" fontId="32" fillId="0" borderId="15" xfId="55" applyFont="1" applyFill="1" applyBorder="1" applyAlignment="1">
      <alignment horizontal="center" vertical="center"/>
      <protection/>
    </xf>
    <xf numFmtId="0" fontId="36" fillId="0" borderId="15" xfId="55" applyFont="1" applyFill="1" applyBorder="1" applyAlignment="1">
      <alignment horizontal="left" vertical="center" wrapText="1"/>
      <protection/>
    </xf>
    <xf numFmtId="3" fontId="37" fillId="0" borderId="15" xfId="55" applyNumberFormat="1" applyFont="1" applyBorder="1" applyAlignment="1">
      <alignment vertical="center"/>
      <protection/>
    </xf>
    <xf numFmtId="3" fontId="38" fillId="27" borderId="15" xfId="55" applyNumberFormat="1" applyFont="1" applyFill="1" applyBorder="1" applyAlignment="1">
      <alignment horizontal="right" vertical="center"/>
      <protection/>
    </xf>
    <xf numFmtId="3" fontId="37" fillId="0" borderId="15" xfId="55" applyNumberFormat="1" applyFont="1" applyFill="1" applyBorder="1" applyAlignment="1">
      <alignment horizontal="right" vertical="center"/>
      <protection/>
    </xf>
    <xf numFmtId="0" fontId="32" fillId="0" borderId="17" xfId="55" applyFont="1" applyBorder="1" applyAlignment="1">
      <alignment vertical="center" wrapText="1"/>
      <protection/>
    </xf>
    <xf numFmtId="0" fontId="32" fillId="0" borderId="18" xfId="55" applyFont="1" applyBorder="1" applyAlignment="1">
      <alignment horizontal="center" vertical="center"/>
      <protection/>
    </xf>
    <xf numFmtId="0" fontId="32" fillId="0" borderId="19" xfId="55" applyFont="1" applyFill="1" applyBorder="1" applyAlignment="1">
      <alignment horizontal="center" vertical="center"/>
      <protection/>
    </xf>
    <xf numFmtId="0" fontId="36" fillId="0" borderId="19" xfId="55" applyFont="1" applyFill="1" applyBorder="1" applyAlignment="1">
      <alignment horizontal="left" vertical="center" wrapText="1"/>
      <protection/>
    </xf>
    <xf numFmtId="3" fontId="37" fillId="0" borderId="19" xfId="55" applyNumberFormat="1" applyFont="1" applyBorder="1" applyAlignment="1">
      <alignment vertical="center"/>
      <protection/>
    </xf>
    <xf numFmtId="3" fontId="38" fillId="27" borderId="19" xfId="55" applyNumberFormat="1" applyFont="1" applyFill="1" applyBorder="1" applyAlignment="1">
      <alignment horizontal="right" vertical="center"/>
      <protection/>
    </xf>
    <xf numFmtId="3" fontId="37" fillId="0" borderId="19" xfId="55" applyNumberFormat="1" applyFont="1" applyFill="1" applyBorder="1" applyAlignment="1">
      <alignment horizontal="right" vertical="center"/>
      <protection/>
    </xf>
    <xf numFmtId="0" fontId="32" fillId="0" borderId="24" xfId="55" applyFont="1" applyBorder="1" applyAlignment="1">
      <alignment vertical="center" wrapText="1"/>
      <protection/>
    </xf>
    <xf numFmtId="0" fontId="32" fillId="0" borderId="19" xfId="55" applyFont="1" applyBorder="1" applyAlignment="1">
      <alignment horizontal="center" vertical="center"/>
      <protection/>
    </xf>
    <xf numFmtId="0" fontId="36" fillId="0" borderId="19" xfId="55" applyFont="1" applyBorder="1" applyAlignment="1">
      <alignment horizontal="left" vertical="center" wrapText="1"/>
      <protection/>
    </xf>
    <xf numFmtId="0" fontId="36" fillId="0" borderId="19" xfId="0" applyFont="1" applyBorder="1" applyAlignment="1">
      <alignment horizontal="left" vertical="center" wrapText="1"/>
    </xf>
    <xf numFmtId="3" fontId="38" fillId="27" borderId="19" xfId="55" applyNumberFormat="1" applyFont="1" applyFill="1" applyBorder="1" applyAlignment="1">
      <alignment vertical="center"/>
      <protection/>
    </xf>
    <xf numFmtId="0" fontId="32" fillId="0" borderId="19" xfId="55" applyFont="1" applyBorder="1" applyAlignment="1">
      <alignment horizontal="left" vertical="center" wrapText="1"/>
      <protection/>
    </xf>
    <xf numFmtId="0" fontId="32" fillId="0" borderId="25" xfId="55" applyFont="1" applyBorder="1" applyAlignment="1">
      <alignment horizontal="center" vertical="center"/>
      <protection/>
    </xf>
    <xf numFmtId="0" fontId="36" fillId="0" borderId="25" xfId="0" applyFont="1" applyBorder="1" applyAlignment="1">
      <alignment horizontal="left" vertical="center" wrapText="1"/>
    </xf>
    <xf numFmtId="3" fontId="37" fillId="0" borderId="25" xfId="55" applyNumberFormat="1" applyFont="1" applyBorder="1" applyAlignment="1">
      <alignment vertical="center"/>
      <protection/>
    </xf>
    <xf numFmtId="3" fontId="38" fillId="27" borderId="25" xfId="55" applyNumberFormat="1" applyFont="1" applyFill="1" applyBorder="1" applyAlignment="1">
      <alignment vertical="center"/>
      <protection/>
    </xf>
    <xf numFmtId="0" fontId="32" fillId="0" borderId="28" xfId="55" applyFont="1" applyBorder="1" applyAlignment="1">
      <alignment vertical="center" wrapText="1"/>
      <protection/>
    </xf>
    <xf numFmtId="0" fontId="39" fillId="0" borderId="25" xfId="55" applyFont="1" applyBorder="1" applyAlignment="1">
      <alignment horizontal="center" vertical="center"/>
      <protection/>
    </xf>
    <xf numFmtId="3" fontId="40" fillId="0" borderId="25" xfId="55" applyNumberFormat="1" applyFont="1" applyBorder="1" applyAlignment="1">
      <alignment vertical="center"/>
      <protection/>
    </xf>
    <xf numFmtId="3" fontId="41" fillId="27" borderId="25" xfId="55" applyNumberFormat="1" applyFont="1" applyFill="1" applyBorder="1" applyAlignment="1">
      <alignment vertical="center"/>
      <protection/>
    </xf>
    <xf numFmtId="4" fontId="36" fillId="0" borderId="19" xfId="55" applyNumberFormat="1" applyFont="1" applyBorder="1" applyAlignment="1">
      <alignment horizontal="left" vertical="center" wrapText="1"/>
      <protection/>
    </xf>
    <xf numFmtId="4" fontId="34" fillId="0" borderId="29" xfId="55" applyNumberFormat="1" applyFont="1" applyBorder="1" applyAlignment="1">
      <alignment horizontal="center" vertical="center"/>
      <protection/>
    </xf>
    <xf numFmtId="4" fontId="34" fillId="0" borderId="30" xfId="55" applyNumberFormat="1" applyFont="1" applyBorder="1" applyAlignment="1">
      <alignment horizontal="center" vertical="center"/>
      <protection/>
    </xf>
    <xf numFmtId="4" fontId="34" fillId="0" borderId="31" xfId="55" applyNumberFormat="1" applyFont="1" applyBorder="1" applyAlignment="1">
      <alignment horizontal="center" vertical="center"/>
      <protection/>
    </xf>
    <xf numFmtId="3" fontId="38" fillId="0" borderId="32" xfId="55" applyNumberFormat="1" applyFont="1" applyBorder="1" applyAlignment="1">
      <alignment vertical="center"/>
      <protection/>
    </xf>
    <xf numFmtId="4" fontId="34" fillId="0" borderId="0" xfId="55" applyNumberFormat="1" applyFont="1" applyBorder="1" applyAlignment="1">
      <alignment horizontal="center" vertical="center"/>
      <protection/>
    </xf>
    <xf numFmtId="4" fontId="42" fillId="0" borderId="0" xfId="55" applyNumberFormat="1" applyFont="1" applyBorder="1" applyAlignment="1">
      <alignment horizontal="center" vertical="center" wrapText="1"/>
      <protection/>
    </xf>
    <xf numFmtId="3" fontId="41" fillId="0" borderId="0" xfId="55" applyNumberFormat="1" applyFont="1" applyBorder="1" applyAlignment="1">
      <alignment vertical="center"/>
      <protection/>
    </xf>
    <xf numFmtId="3" fontId="38" fillId="0" borderId="0" xfId="55" applyNumberFormat="1" applyFont="1" applyBorder="1" applyAlignment="1">
      <alignment vertical="center"/>
      <protection/>
    </xf>
    <xf numFmtId="4" fontId="39" fillId="0" borderId="0" xfId="55" applyNumberFormat="1" applyFont="1" applyBorder="1" applyAlignment="1">
      <alignment horizontal="center" vertical="center"/>
      <protection/>
    </xf>
    <xf numFmtId="3" fontId="40" fillId="0" borderId="0" xfId="55" applyNumberFormat="1" applyFont="1" applyBorder="1" applyAlignment="1">
      <alignment vertical="center"/>
      <protection/>
    </xf>
    <xf numFmtId="3" fontId="41" fillId="0" borderId="0" xfId="55" applyNumberFormat="1" applyFont="1" applyBorder="1" applyAlignment="1">
      <alignment horizontal="center" vertical="center" wrapText="1"/>
      <protection/>
    </xf>
    <xf numFmtId="3" fontId="38" fillId="28" borderId="0" xfId="55" applyNumberFormat="1" applyFont="1" applyFill="1" applyBorder="1" applyAlignment="1">
      <alignment vertical="center"/>
      <protection/>
    </xf>
    <xf numFmtId="0" fontId="32" fillId="0" borderId="0" xfId="55" applyFont="1" applyBorder="1" applyAlignment="1">
      <alignment vertical="center"/>
      <protection/>
    </xf>
    <xf numFmtId="49" fontId="34" fillId="0" borderId="0" xfId="55" applyNumberFormat="1" applyFont="1" applyBorder="1" applyAlignment="1">
      <alignment horizontal="center" vertical="center"/>
      <protection/>
    </xf>
    <xf numFmtId="4" fontId="34" fillId="0" borderId="0" xfId="55" applyNumberFormat="1" applyFont="1" applyBorder="1" applyAlignment="1">
      <alignment horizontal="center" vertical="center" wrapText="1"/>
      <protection/>
    </xf>
    <xf numFmtId="3" fontId="38" fillId="27" borderId="0" xfId="55" applyNumberFormat="1" applyFont="1" applyFill="1" applyBorder="1" applyAlignment="1">
      <alignment vertical="center"/>
      <protection/>
    </xf>
    <xf numFmtId="4" fontId="43" fillId="0" borderId="0" xfId="55" applyNumberFormat="1" applyFont="1" applyBorder="1" applyAlignment="1">
      <alignment horizontal="center" vertical="center"/>
      <protection/>
    </xf>
    <xf numFmtId="4" fontId="34" fillId="0" borderId="0" xfId="55" applyNumberFormat="1" applyFont="1" applyBorder="1" applyAlignment="1">
      <alignment vertical="center"/>
      <protection/>
    </xf>
    <xf numFmtId="4" fontId="38" fillId="28" borderId="0" xfId="55" applyNumberFormat="1" applyFont="1" applyFill="1" applyBorder="1" applyAlignment="1">
      <alignment vertical="center"/>
      <protection/>
    </xf>
    <xf numFmtId="4" fontId="34" fillId="0" borderId="0" xfId="55" applyNumberFormat="1" applyFont="1" applyBorder="1" applyAlignment="1">
      <alignment horizontal="center" vertical="center" wrapText="1"/>
      <protection/>
    </xf>
    <xf numFmtId="4" fontId="32" fillId="0" borderId="0" xfId="55" applyNumberFormat="1" applyFont="1" applyBorder="1" applyAlignment="1">
      <alignment horizontal="center" vertical="center"/>
      <protection/>
    </xf>
    <xf numFmtId="4" fontId="32" fillId="0" borderId="0" xfId="55" applyNumberFormat="1" applyFont="1" applyBorder="1" applyAlignment="1">
      <alignment vertical="center"/>
      <protection/>
    </xf>
    <xf numFmtId="4" fontId="32" fillId="0" borderId="0" xfId="55" applyNumberFormat="1" applyFont="1" applyAlignment="1">
      <alignment vertical="center"/>
      <protection/>
    </xf>
    <xf numFmtId="0" fontId="34" fillId="0" borderId="0" xfId="55" applyFont="1" applyAlignment="1">
      <alignment horizontal="center" vertical="center"/>
      <protection/>
    </xf>
    <xf numFmtId="4" fontId="34" fillId="0" borderId="0" xfId="55" applyNumberFormat="1" applyFont="1" applyAlignment="1">
      <alignment vertical="center"/>
      <protection/>
    </xf>
    <xf numFmtId="0" fontId="32" fillId="0" borderId="0" xfId="55" applyFont="1" applyAlignment="1">
      <alignment horizontal="center" vertical="center"/>
      <protection/>
    </xf>
    <xf numFmtId="0" fontId="32" fillId="0" borderId="0" xfId="55" applyFont="1" applyAlignment="1">
      <alignment horizontal="center" vertical="center"/>
      <protection/>
    </xf>
    <xf numFmtId="4" fontId="44" fillId="0" borderId="0" xfId="55" applyNumberFormat="1" applyFont="1" applyAlignment="1">
      <alignment horizontal="center" vertical="center"/>
      <protection/>
    </xf>
    <xf numFmtId="4" fontId="44" fillId="0" borderId="0" xfId="55" applyNumberFormat="1" applyFont="1" applyAlignment="1">
      <alignment horizontal="center" vertical="center"/>
      <protection/>
    </xf>
    <xf numFmtId="4" fontId="33" fillId="0" borderId="0" xfId="55" applyNumberFormat="1" applyFont="1" applyAlignment="1">
      <alignment horizontal="center" vertical="center"/>
      <protection/>
    </xf>
    <xf numFmtId="4" fontId="38" fillId="0" borderId="0" xfId="55" applyNumberFormat="1" applyFont="1" applyAlignment="1">
      <alignment vertical="center"/>
      <protection/>
    </xf>
    <xf numFmtId="0" fontId="46" fillId="0" borderId="0" xfId="53" applyFont="1" applyAlignment="1">
      <alignment horizontal="center"/>
      <protection/>
    </xf>
    <xf numFmtId="0" fontId="46" fillId="0" borderId="0" xfId="53" applyFont="1" applyAlignment="1">
      <alignment/>
      <protection/>
    </xf>
    <xf numFmtId="0" fontId="33" fillId="0" borderId="0" xfId="53" applyFont="1">
      <alignment/>
      <protection/>
    </xf>
    <xf numFmtId="0" fontId="47" fillId="20" borderId="14" xfId="53" applyFont="1" applyFill="1" applyBorder="1" applyAlignment="1">
      <alignment horizontal="center" vertical="center"/>
      <protection/>
    </xf>
    <xf numFmtId="0" fontId="47" fillId="20" borderId="15" xfId="53" applyFont="1" applyFill="1" applyBorder="1" applyAlignment="1">
      <alignment horizontal="center" vertical="center"/>
      <protection/>
    </xf>
    <xf numFmtId="0" fontId="47" fillId="20" borderId="15" xfId="53" applyFont="1" applyFill="1" applyBorder="1" applyAlignment="1">
      <alignment horizontal="center" vertical="center" wrapText="1"/>
      <protection/>
    </xf>
    <xf numFmtId="0" fontId="47" fillId="20" borderId="17" xfId="53" applyFont="1" applyFill="1" applyBorder="1" applyAlignment="1">
      <alignment horizontal="center" vertical="center"/>
      <protection/>
    </xf>
    <xf numFmtId="0" fontId="47" fillId="20" borderId="18" xfId="53" applyFont="1" applyFill="1" applyBorder="1" applyAlignment="1">
      <alignment horizontal="center" vertical="center"/>
      <protection/>
    </xf>
    <xf numFmtId="0" fontId="47" fillId="20" borderId="19" xfId="53" applyFont="1" applyFill="1" applyBorder="1" applyAlignment="1">
      <alignment horizontal="center" vertical="center"/>
      <protection/>
    </xf>
    <xf numFmtId="0" fontId="47" fillId="20" borderId="19" xfId="53" applyFont="1" applyFill="1" applyBorder="1" applyAlignment="1">
      <alignment horizontal="center" vertical="center" wrapText="1"/>
      <protection/>
    </xf>
    <xf numFmtId="0" fontId="47" fillId="20" borderId="24" xfId="53" applyFont="1" applyFill="1" applyBorder="1" applyAlignment="1">
      <alignment horizontal="center" vertical="center"/>
      <protection/>
    </xf>
    <xf numFmtId="0" fontId="47" fillId="20" borderId="24" xfId="53" applyFont="1" applyFill="1" applyBorder="1" applyAlignment="1">
      <alignment horizontal="center" vertical="center" wrapText="1"/>
      <protection/>
    </xf>
    <xf numFmtId="0" fontId="47" fillId="20" borderId="19" xfId="53" applyFont="1" applyFill="1" applyBorder="1" applyAlignment="1">
      <alignment horizontal="center" vertical="center" wrapText="1"/>
      <protection/>
    </xf>
    <xf numFmtId="0" fontId="47" fillId="20" borderId="24" xfId="53" applyFont="1" applyFill="1" applyBorder="1" applyAlignment="1">
      <alignment horizontal="center" vertical="center" wrapText="1"/>
      <protection/>
    </xf>
    <xf numFmtId="0" fontId="35" fillId="0" borderId="27" xfId="53" applyFont="1" applyBorder="1" applyAlignment="1">
      <alignment horizontal="center" vertical="center"/>
      <protection/>
    </xf>
    <xf numFmtId="0" fontId="35" fillId="0" borderId="25" xfId="53" applyFont="1" applyBorder="1" applyAlignment="1">
      <alignment horizontal="center" vertical="center"/>
      <protection/>
    </xf>
    <xf numFmtId="0" fontId="35" fillId="0" borderId="28" xfId="53" applyFont="1" applyBorder="1" applyAlignment="1">
      <alignment horizontal="center" vertical="center"/>
      <protection/>
    </xf>
    <xf numFmtId="0" fontId="47" fillId="0" borderId="33" xfId="53" applyFont="1" applyBorder="1" applyAlignment="1">
      <alignment horizontal="center"/>
      <protection/>
    </xf>
    <xf numFmtId="0" fontId="47" fillId="0" borderId="32" xfId="53" applyFont="1" applyBorder="1" applyAlignment="1">
      <alignment horizontal="left" vertical="center"/>
      <protection/>
    </xf>
    <xf numFmtId="0" fontId="47" fillId="0" borderId="34" xfId="53" applyFont="1" applyBorder="1" applyAlignment="1">
      <alignment horizontal="center"/>
      <protection/>
    </xf>
    <xf numFmtId="0" fontId="47" fillId="0" borderId="31" xfId="53" applyFont="1" applyBorder="1" applyAlignment="1">
      <alignment horizontal="center"/>
      <protection/>
    </xf>
    <xf numFmtId="3" fontId="47" fillId="0" borderId="32" xfId="53" applyNumberFormat="1" applyFont="1" applyBorder="1">
      <alignment/>
      <protection/>
    </xf>
    <xf numFmtId="3" fontId="47" fillId="0" borderId="31" xfId="53" applyNumberFormat="1" applyFont="1" applyBorder="1">
      <alignment/>
      <protection/>
    </xf>
    <xf numFmtId="0" fontId="47" fillId="0" borderId="0" xfId="53" applyFont="1">
      <alignment/>
      <protection/>
    </xf>
    <xf numFmtId="0" fontId="33" fillId="0" borderId="35" xfId="53" applyFont="1" applyBorder="1" applyAlignment="1">
      <alignment horizontal="center" vertical="center"/>
      <protection/>
    </xf>
    <xf numFmtId="0" fontId="48" fillId="0" borderId="36" xfId="53" applyFont="1" applyBorder="1" applyAlignment="1">
      <alignment horizontal="left" vertical="center" wrapText="1"/>
      <protection/>
    </xf>
    <xf numFmtId="0" fontId="33" fillId="0" borderId="37" xfId="53" applyFont="1" applyBorder="1" applyAlignment="1">
      <alignment/>
      <protection/>
    </xf>
    <xf numFmtId="3" fontId="33" fillId="0" borderId="37" xfId="53" applyNumberFormat="1" applyFont="1" applyBorder="1">
      <alignment/>
      <protection/>
    </xf>
    <xf numFmtId="3" fontId="33" fillId="0" borderId="37" xfId="53" applyNumberFormat="1" applyFont="1" applyBorder="1" applyAlignment="1">
      <alignment/>
      <protection/>
    </xf>
    <xf numFmtId="3" fontId="33" fillId="0" borderId="38" xfId="53" applyNumberFormat="1" applyFont="1" applyBorder="1" applyAlignment="1">
      <alignment/>
      <protection/>
    </xf>
    <xf numFmtId="3" fontId="47" fillId="0" borderId="0" xfId="53" applyNumberFormat="1" applyFont="1" applyBorder="1">
      <alignment/>
      <protection/>
    </xf>
    <xf numFmtId="0" fontId="33" fillId="0" borderId="39" xfId="53" applyFont="1" applyBorder="1" applyAlignment="1">
      <alignment horizontal="center" vertical="center"/>
      <protection/>
    </xf>
    <xf numFmtId="0" fontId="48" fillId="0" borderId="40" xfId="53" applyFont="1" applyBorder="1" applyAlignment="1">
      <alignment horizontal="left" vertical="center" wrapText="1"/>
      <protection/>
    </xf>
    <xf numFmtId="0" fontId="33" fillId="0" borderId="40" xfId="53" applyFont="1" applyBorder="1" applyAlignment="1">
      <alignment/>
      <protection/>
    </xf>
    <xf numFmtId="3" fontId="33" fillId="0" borderId="40" xfId="53" applyNumberFormat="1" applyFont="1" applyBorder="1">
      <alignment/>
      <protection/>
    </xf>
    <xf numFmtId="3" fontId="33" fillId="0" borderId="40" xfId="53" applyNumberFormat="1" applyFont="1" applyBorder="1" applyAlignment="1">
      <alignment/>
      <protection/>
    </xf>
    <xf numFmtId="3" fontId="33" fillId="0" borderId="41" xfId="53" applyNumberFormat="1" applyFont="1" applyBorder="1" applyAlignment="1">
      <alignment/>
      <protection/>
    </xf>
    <xf numFmtId="0" fontId="33" fillId="0" borderId="40" xfId="53" applyFont="1" applyBorder="1" applyAlignment="1">
      <alignment horizontal="center"/>
      <protection/>
    </xf>
    <xf numFmtId="3" fontId="47" fillId="0" borderId="0" xfId="53" applyNumberFormat="1" applyFont="1">
      <alignment/>
      <protection/>
    </xf>
    <xf numFmtId="0" fontId="48" fillId="0" borderId="40" xfId="53" applyFont="1" applyBorder="1" applyAlignment="1">
      <alignment horizontal="left" vertical="center"/>
      <protection/>
    </xf>
    <xf numFmtId="3" fontId="33" fillId="0" borderId="40" xfId="53" applyNumberFormat="1" applyFont="1" applyBorder="1" applyAlignment="1">
      <alignment horizontal="center"/>
      <protection/>
    </xf>
    <xf numFmtId="3" fontId="33" fillId="0" borderId="41" xfId="53" applyNumberFormat="1" applyFont="1" applyBorder="1">
      <alignment/>
      <protection/>
    </xf>
    <xf numFmtId="0" fontId="33" fillId="0" borderId="42" xfId="53" applyFont="1" applyBorder="1" applyAlignment="1">
      <alignment horizontal="center" vertical="center"/>
      <protection/>
    </xf>
    <xf numFmtId="0" fontId="48" fillId="0" borderId="43" xfId="53" applyFont="1" applyBorder="1" applyAlignment="1">
      <alignment horizontal="left" vertical="center"/>
      <protection/>
    </xf>
    <xf numFmtId="3" fontId="33" fillId="0" borderId="43" xfId="53" applyNumberFormat="1" applyFont="1" applyBorder="1">
      <alignment/>
      <protection/>
    </xf>
    <xf numFmtId="3" fontId="33" fillId="0" borderId="43" xfId="53" applyNumberFormat="1" applyFont="1" applyBorder="1" applyAlignment="1">
      <alignment horizontal="center"/>
      <protection/>
    </xf>
    <xf numFmtId="0" fontId="48" fillId="0" borderId="44" xfId="53" applyFont="1" applyBorder="1" applyAlignment="1">
      <alignment horizontal="left" vertical="center"/>
      <protection/>
    </xf>
    <xf numFmtId="3" fontId="33" fillId="0" borderId="43" xfId="53" applyNumberFormat="1" applyFont="1" applyBorder="1" applyAlignment="1">
      <alignment/>
      <protection/>
    </xf>
    <xf numFmtId="3" fontId="33" fillId="0" borderId="20" xfId="53" applyNumberFormat="1" applyFont="1" applyBorder="1">
      <alignment/>
      <protection/>
    </xf>
    <xf numFmtId="3" fontId="33" fillId="0" borderId="20" xfId="53" applyNumberFormat="1" applyFont="1" applyBorder="1" applyAlignment="1">
      <alignment/>
      <protection/>
    </xf>
    <xf numFmtId="3" fontId="33" fillId="0" borderId="45" xfId="53" applyNumberFormat="1" applyFont="1" applyBorder="1" applyAlignment="1">
      <alignment/>
      <protection/>
    </xf>
    <xf numFmtId="0" fontId="48" fillId="0" borderId="27" xfId="53" applyFont="1" applyBorder="1" applyAlignment="1">
      <alignment horizontal="center" vertical="center"/>
      <protection/>
    </xf>
    <xf numFmtId="0" fontId="48" fillId="0" borderId="46" xfId="53" applyFont="1" applyBorder="1" applyAlignment="1">
      <alignment horizontal="left" vertical="center" wrapText="1"/>
      <protection/>
    </xf>
    <xf numFmtId="0" fontId="48" fillId="0" borderId="46" xfId="53" applyFont="1" applyBorder="1" applyAlignment="1">
      <alignment/>
      <protection/>
    </xf>
    <xf numFmtId="3" fontId="48" fillId="0" borderId="46" xfId="53" applyNumberFormat="1" applyFont="1" applyBorder="1">
      <alignment/>
      <protection/>
    </xf>
    <xf numFmtId="3" fontId="48" fillId="0" borderId="46" xfId="53" applyNumberFormat="1" applyFont="1" applyBorder="1" applyAlignment="1">
      <alignment/>
      <protection/>
    </xf>
    <xf numFmtId="3" fontId="48" fillId="0" borderId="47" xfId="53" applyNumberFormat="1" applyFont="1" applyBorder="1" applyAlignment="1">
      <alignment/>
      <protection/>
    </xf>
    <xf numFmtId="0" fontId="48" fillId="0" borderId="0" xfId="53" applyFont="1">
      <alignment/>
      <protection/>
    </xf>
    <xf numFmtId="0" fontId="48" fillId="0" borderId="48" xfId="53" applyFont="1" applyBorder="1" applyAlignment="1">
      <alignment horizontal="center" vertical="center"/>
      <protection/>
    </xf>
    <xf numFmtId="0" fontId="48" fillId="0" borderId="40" xfId="53" applyFont="1" applyBorder="1" applyAlignment="1">
      <alignment/>
      <protection/>
    </xf>
    <xf numFmtId="3" fontId="48" fillId="0" borderId="40" xfId="53" applyNumberFormat="1" applyFont="1" applyBorder="1">
      <alignment/>
      <protection/>
    </xf>
    <xf numFmtId="3" fontId="48" fillId="0" borderId="40" xfId="53" applyNumberFormat="1" applyFont="1" applyBorder="1" applyAlignment="1">
      <alignment/>
      <protection/>
    </xf>
    <xf numFmtId="3" fontId="48" fillId="0" borderId="41" xfId="53" applyNumberFormat="1" applyFont="1" applyBorder="1" applyAlignment="1">
      <alignment/>
      <protection/>
    </xf>
    <xf numFmtId="0" fontId="48" fillId="0" borderId="49" xfId="53" applyFont="1" applyBorder="1" applyAlignment="1">
      <alignment horizontal="left" vertical="center"/>
      <protection/>
    </xf>
    <xf numFmtId="3" fontId="48" fillId="0" borderId="49" xfId="53" applyNumberFormat="1" applyFont="1" applyBorder="1">
      <alignment/>
      <protection/>
    </xf>
    <xf numFmtId="3" fontId="48" fillId="0" borderId="49" xfId="53" applyNumberFormat="1" applyFont="1" applyBorder="1" applyAlignment="1">
      <alignment horizontal="center"/>
      <protection/>
    </xf>
    <xf numFmtId="3" fontId="48" fillId="0" borderId="41" xfId="53" applyNumberFormat="1" applyFont="1" applyBorder="1">
      <alignment/>
      <protection/>
    </xf>
    <xf numFmtId="3" fontId="48" fillId="0" borderId="50" xfId="53" applyNumberFormat="1" applyFont="1" applyBorder="1">
      <alignment/>
      <protection/>
    </xf>
    <xf numFmtId="3" fontId="48" fillId="0" borderId="49" xfId="53" applyNumberFormat="1" applyFont="1" applyBorder="1" applyAlignment="1">
      <alignment/>
      <protection/>
    </xf>
    <xf numFmtId="3" fontId="48" fillId="0" borderId="51" xfId="53" applyNumberFormat="1" applyFont="1" applyBorder="1">
      <alignment/>
      <protection/>
    </xf>
    <xf numFmtId="3" fontId="48" fillId="0" borderId="51" xfId="53" applyNumberFormat="1" applyFont="1" applyBorder="1" applyAlignment="1">
      <alignment/>
      <protection/>
    </xf>
    <xf numFmtId="3" fontId="48" fillId="0" borderId="52" xfId="53" applyNumberFormat="1" applyFont="1" applyBorder="1">
      <alignment/>
      <protection/>
    </xf>
    <xf numFmtId="0" fontId="48" fillId="0" borderId="53" xfId="53" applyFont="1" applyBorder="1" applyAlignment="1">
      <alignment horizontal="center" vertical="center"/>
      <protection/>
    </xf>
    <xf numFmtId="0" fontId="48" fillId="0" borderId="54" xfId="53" applyFont="1" applyBorder="1" applyAlignment="1">
      <alignment horizontal="left" vertical="center"/>
      <protection/>
    </xf>
    <xf numFmtId="3" fontId="48" fillId="0" borderId="54" xfId="53" applyNumberFormat="1" applyFont="1" applyBorder="1" applyAlignment="1">
      <alignment/>
      <protection/>
    </xf>
    <xf numFmtId="3" fontId="33" fillId="0" borderId="55" xfId="53" applyNumberFormat="1" applyFont="1" applyBorder="1" applyAlignment="1">
      <alignment/>
      <protection/>
    </xf>
    <xf numFmtId="3" fontId="48" fillId="0" borderId="0" xfId="53" applyNumberFormat="1" applyFont="1">
      <alignment/>
      <protection/>
    </xf>
    <xf numFmtId="0" fontId="48" fillId="0" borderId="56" xfId="53" applyFont="1" applyBorder="1" applyAlignment="1">
      <alignment horizontal="center" vertical="center"/>
      <protection/>
    </xf>
    <xf numFmtId="0" fontId="48" fillId="0" borderId="39" xfId="53" applyFont="1" applyBorder="1" applyAlignment="1">
      <alignment horizontal="center" vertical="center"/>
      <protection/>
    </xf>
    <xf numFmtId="0" fontId="48" fillId="0" borderId="40" xfId="53" applyFont="1" applyBorder="1" applyAlignment="1">
      <alignment horizontal="center"/>
      <protection/>
    </xf>
    <xf numFmtId="3" fontId="48" fillId="0" borderId="40" xfId="53" applyNumberFormat="1" applyFont="1" applyBorder="1" applyAlignment="1">
      <alignment horizontal="center"/>
      <protection/>
    </xf>
    <xf numFmtId="0" fontId="48" fillId="0" borderId="42" xfId="53" applyFont="1" applyBorder="1" applyAlignment="1">
      <alignment horizontal="center" vertical="center"/>
      <protection/>
    </xf>
    <xf numFmtId="3" fontId="48" fillId="0" borderId="43" xfId="53" applyNumberFormat="1" applyFont="1" applyBorder="1">
      <alignment/>
      <protection/>
    </xf>
    <xf numFmtId="3" fontId="48" fillId="0" borderId="43" xfId="53" applyNumberFormat="1" applyFont="1" applyBorder="1" applyAlignment="1">
      <alignment horizontal="center"/>
      <protection/>
    </xf>
    <xf numFmtId="3" fontId="48" fillId="0" borderId="55" xfId="53" applyNumberFormat="1" applyFont="1" applyBorder="1">
      <alignment/>
      <protection/>
    </xf>
    <xf numFmtId="0" fontId="48" fillId="0" borderId="57" xfId="53" applyFont="1" applyBorder="1" applyAlignment="1">
      <alignment horizontal="center" vertical="center"/>
      <protection/>
    </xf>
    <xf numFmtId="3" fontId="48" fillId="0" borderId="44" xfId="53" applyNumberFormat="1" applyFont="1" applyBorder="1" applyAlignment="1">
      <alignment/>
      <protection/>
    </xf>
    <xf numFmtId="3" fontId="48" fillId="0" borderId="44" xfId="53" applyNumberFormat="1" applyFont="1" applyBorder="1">
      <alignment/>
      <protection/>
    </xf>
    <xf numFmtId="3" fontId="48" fillId="0" borderId="58" xfId="53" applyNumberFormat="1" applyFont="1" applyBorder="1">
      <alignment/>
      <protection/>
    </xf>
    <xf numFmtId="0" fontId="48" fillId="0" borderId="59" xfId="53" applyFont="1" applyBorder="1" applyAlignment="1">
      <alignment horizontal="center" vertical="center"/>
      <protection/>
    </xf>
    <xf numFmtId="0" fontId="48" fillId="0" borderId="60" xfId="53" applyFont="1" applyBorder="1" applyAlignment="1">
      <alignment horizontal="center" vertical="center"/>
      <protection/>
    </xf>
    <xf numFmtId="3" fontId="48" fillId="0" borderId="61" xfId="53" applyNumberFormat="1" applyFont="1" applyBorder="1" applyAlignment="1">
      <alignment horizontal="center"/>
      <protection/>
    </xf>
    <xf numFmtId="3" fontId="48" fillId="0" borderId="50" xfId="53" applyNumberFormat="1" applyFont="1" applyBorder="1" applyAlignment="1">
      <alignment horizontal="center"/>
      <protection/>
    </xf>
    <xf numFmtId="49" fontId="48" fillId="0" borderId="40" xfId="53" applyNumberFormat="1" applyFont="1" applyBorder="1" applyAlignment="1">
      <alignment/>
      <protection/>
    </xf>
    <xf numFmtId="3" fontId="48" fillId="0" borderId="62" xfId="53" applyNumberFormat="1" applyFont="1" applyBorder="1">
      <alignment/>
      <protection/>
    </xf>
    <xf numFmtId="3" fontId="48" fillId="0" borderId="63" xfId="53" applyNumberFormat="1" applyFont="1" applyBorder="1">
      <alignment/>
      <protection/>
    </xf>
    <xf numFmtId="0" fontId="48" fillId="0" borderId="64" xfId="53" applyFont="1" applyBorder="1" applyAlignment="1">
      <alignment horizontal="center" vertical="center"/>
      <protection/>
    </xf>
    <xf numFmtId="0" fontId="48" fillId="0" borderId="37" xfId="53" applyFont="1" applyBorder="1" applyAlignment="1">
      <alignment horizontal="left" vertical="center" wrapText="1"/>
      <protection/>
    </xf>
    <xf numFmtId="0" fontId="48" fillId="0" borderId="37" xfId="53" applyFont="1" applyBorder="1" applyAlignment="1">
      <alignment/>
      <protection/>
    </xf>
    <xf numFmtId="3" fontId="48" fillId="0" borderId="37" xfId="53" applyNumberFormat="1" applyFont="1" applyBorder="1" applyAlignment="1">
      <alignment/>
      <protection/>
    </xf>
    <xf numFmtId="3" fontId="48" fillId="0" borderId="38" xfId="53" applyNumberFormat="1" applyFont="1" applyBorder="1" applyAlignment="1">
      <alignment/>
      <protection/>
    </xf>
    <xf numFmtId="3" fontId="48" fillId="0" borderId="43" xfId="53" applyNumberFormat="1" applyFont="1" applyBorder="1" applyAlignment="1">
      <alignment/>
      <protection/>
    </xf>
    <xf numFmtId="3" fontId="48" fillId="0" borderId="55" xfId="53" applyNumberFormat="1" applyFont="1" applyBorder="1" applyAlignment="1">
      <alignment/>
      <protection/>
    </xf>
    <xf numFmtId="0" fontId="48" fillId="0" borderId="65" xfId="53" applyFont="1" applyBorder="1">
      <alignment/>
      <protection/>
    </xf>
    <xf numFmtId="3" fontId="50" fillId="0" borderId="40" xfId="53" applyNumberFormat="1" applyFont="1" applyBorder="1">
      <alignment/>
      <protection/>
    </xf>
    <xf numFmtId="3" fontId="50" fillId="0" borderId="41" xfId="53" applyNumberFormat="1" applyFont="1" applyBorder="1">
      <alignment/>
      <protection/>
    </xf>
    <xf numFmtId="0" fontId="50" fillId="0" borderId="0" xfId="53" applyFont="1">
      <alignment/>
      <protection/>
    </xf>
    <xf numFmtId="3" fontId="50" fillId="0" borderId="40" xfId="53" applyNumberFormat="1" applyFont="1" applyBorder="1" applyAlignment="1">
      <alignment/>
      <protection/>
    </xf>
    <xf numFmtId="3" fontId="50" fillId="0" borderId="41" xfId="53" applyNumberFormat="1" applyFont="1" applyBorder="1" applyAlignment="1">
      <alignment/>
      <protection/>
    </xf>
    <xf numFmtId="0" fontId="33" fillId="0" borderId="59" xfId="53" applyFont="1" applyBorder="1" applyAlignment="1">
      <alignment horizontal="center" vertical="center"/>
      <protection/>
    </xf>
    <xf numFmtId="0" fontId="33" fillId="0" borderId="66" xfId="53" applyFont="1" applyBorder="1" applyAlignment="1">
      <alignment horizontal="left" vertical="center"/>
      <protection/>
    </xf>
    <xf numFmtId="0" fontId="33" fillId="0" borderId="66" xfId="53" applyFont="1" applyBorder="1" applyAlignment="1">
      <alignment/>
      <protection/>
    </xf>
    <xf numFmtId="3" fontId="33" fillId="0" borderId="66" xfId="53" applyNumberFormat="1" applyFont="1" applyBorder="1">
      <alignment/>
      <protection/>
    </xf>
    <xf numFmtId="3" fontId="33" fillId="0" borderId="66" xfId="53" applyNumberFormat="1" applyFont="1" applyBorder="1" applyAlignment="1">
      <alignment/>
      <protection/>
    </xf>
    <xf numFmtId="3" fontId="33" fillId="0" borderId="67" xfId="53" applyNumberFormat="1" applyFont="1" applyBorder="1" applyAlignment="1">
      <alignment/>
      <protection/>
    </xf>
    <xf numFmtId="0" fontId="33" fillId="0" borderId="60" xfId="53" applyFont="1" applyBorder="1" applyAlignment="1">
      <alignment horizontal="center" vertical="center"/>
      <protection/>
    </xf>
    <xf numFmtId="0" fontId="33" fillId="0" borderId="63" xfId="53" applyFont="1" applyBorder="1" applyAlignment="1">
      <alignment horizontal="left" vertical="center"/>
      <protection/>
    </xf>
    <xf numFmtId="0" fontId="33" fillId="0" borderId="63" xfId="53" applyFont="1" applyBorder="1" applyAlignment="1">
      <alignment/>
      <protection/>
    </xf>
    <xf numFmtId="3" fontId="33" fillId="0" borderId="63" xfId="53" applyNumberFormat="1" applyFont="1" applyBorder="1">
      <alignment/>
      <protection/>
    </xf>
    <xf numFmtId="3" fontId="33" fillId="0" borderId="63" xfId="53" applyNumberFormat="1" applyFont="1" applyBorder="1" applyAlignment="1">
      <alignment/>
      <protection/>
    </xf>
    <xf numFmtId="3" fontId="33" fillId="0" borderId="68" xfId="53" applyNumberFormat="1" applyFont="1" applyBorder="1" applyAlignment="1">
      <alignment/>
      <protection/>
    </xf>
    <xf numFmtId="0" fontId="33" fillId="0" borderId="63" xfId="53" applyFont="1" applyBorder="1" applyAlignment="1">
      <alignment horizontal="left" vertical="center" wrapText="1"/>
      <protection/>
    </xf>
    <xf numFmtId="0" fontId="33" fillId="0" borderId="63" xfId="53" applyFont="1" applyBorder="1" applyAlignment="1">
      <alignment wrapText="1"/>
      <protection/>
    </xf>
    <xf numFmtId="0" fontId="33" fillId="0" borderId="63" xfId="53" applyFont="1" applyBorder="1" applyAlignment="1">
      <alignment horizontal="center" wrapText="1"/>
      <protection/>
    </xf>
    <xf numFmtId="3" fontId="33" fillId="0" borderId="63" xfId="53" applyNumberFormat="1" applyFont="1" applyBorder="1" applyAlignment="1">
      <alignment wrapText="1"/>
      <protection/>
    </xf>
    <xf numFmtId="0" fontId="33" fillId="0" borderId="69" xfId="53" applyFont="1" applyBorder="1" applyAlignment="1">
      <alignment horizontal="center" vertical="center"/>
      <protection/>
    </xf>
    <xf numFmtId="0" fontId="33" fillId="0" borderId="70" xfId="53" applyFont="1" applyBorder="1" applyAlignment="1">
      <alignment horizontal="left" vertical="center"/>
      <protection/>
    </xf>
    <xf numFmtId="0" fontId="33" fillId="0" borderId="70" xfId="53" applyFont="1" applyBorder="1" applyAlignment="1">
      <alignment/>
      <protection/>
    </xf>
    <xf numFmtId="3" fontId="33" fillId="0" borderId="71" xfId="53" applyNumberFormat="1" applyFont="1" applyBorder="1">
      <alignment/>
      <protection/>
    </xf>
    <xf numFmtId="3" fontId="33" fillId="0" borderId="70" xfId="53" applyNumberFormat="1" applyFont="1" applyBorder="1">
      <alignment/>
      <protection/>
    </xf>
    <xf numFmtId="3" fontId="33" fillId="0" borderId="70" xfId="53" applyNumberFormat="1" applyFont="1" applyBorder="1" applyAlignment="1">
      <alignment/>
      <protection/>
    </xf>
    <xf numFmtId="3" fontId="33" fillId="0" borderId="72" xfId="53" applyNumberFormat="1" applyFont="1" applyBorder="1" applyAlignment="1">
      <alignment/>
      <protection/>
    </xf>
    <xf numFmtId="0" fontId="49" fillId="0" borderId="33" xfId="53" applyFont="1" applyBorder="1" applyAlignment="1">
      <alignment horizontal="center" vertical="center"/>
      <protection/>
    </xf>
    <xf numFmtId="0" fontId="49" fillId="0" borderId="32" xfId="53" applyFont="1" applyBorder="1" applyAlignment="1">
      <alignment horizontal="center" vertical="center"/>
      <protection/>
    </xf>
    <xf numFmtId="0" fontId="49" fillId="0" borderId="34" xfId="53" applyFont="1" applyBorder="1" applyAlignment="1">
      <alignment horizontal="center" vertical="center"/>
      <protection/>
    </xf>
    <xf numFmtId="0" fontId="49" fillId="0" borderId="31" xfId="53" applyFont="1" applyBorder="1" applyAlignment="1">
      <alignment horizontal="center" vertical="center"/>
      <protection/>
    </xf>
    <xf numFmtId="3" fontId="49" fillId="0" borderId="32" xfId="53" applyNumberFormat="1" applyFont="1" applyBorder="1" applyAlignment="1">
      <alignment horizontal="center" vertical="center"/>
      <protection/>
    </xf>
    <xf numFmtId="0" fontId="48" fillId="0" borderId="73" xfId="53" applyFont="1" applyBorder="1" applyAlignment="1">
      <alignment horizontal="center" vertical="center"/>
      <protection/>
    </xf>
    <xf numFmtId="0" fontId="33" fillId="0" borderId="46" xfId="53" applyFont="1" applyBorder="1" applyAlignment="1">
      <alignment/>
      <protection/>
    </xf>
    <xf numFmtId="3" fontId="33" fillId="0" borderId="46" xfId="53" applyNumberFormat="1" applyFont="1" applyBorder="1">
      <alignment/>
      <protection/>
    </xf>
    <xf numFmtId="0" fontId="33" fillId="0" borderId="47" xfId="53" applyFont="1" applyBorder="1" applyAlignment="1">
      <alignment/>
      <protection/>
    </xf>
    <xf numFmtId="0" fontId="33" fillId="0" borderId="41" xfId="53" applyFont="1" applyBorder="1" applyAlignment="1">
      <alignment/>
      <protection/>
    </xf>
    <xf numFmtId="0" fontId="33" fillId="0" borderId="40" xfId="53" applyFont="1" applyBorder="1">
      <alignment/>
      <protection/>
    </xf>
    <xf numFmtId="0" fontId="33" fillId="0" borderId="43" xfId="53" applyFont="1" applyBorder="1">
      <alignment/>
      <protection/>
    </xf>
    <xf numFmtId="3" fontId="33" fillId="0" borderId="55" xfId="53" applyNumberFormat="1" applyFont="1" applyBorder="1">
      <alignment/>
      <protection/>
    </xf>
    <xf numFmtId="0" fontId="48" fillId="0" borderId="71" xfId="53" applyFont="1" applyBorder="1" applyAlignment="1">
      <alignment horizontal="left" vertical="center"/>
      <protection/>
    </xf>
    <xf numFmtId="0" fontId="33" fillId="0" borderId="71" xfId="53" applyFont="1" applyBorder="1" applyAlignment="1">
      <alignment/>
      <protection/>
    </xf>
    <xf numFmtId="3" fontId="33" fillId="0" borderId="71" xfId="53" applyNumberFormat="1" applyFont="1" applyBorder="1" applyAlignment="1">
      <alignment/>
      <protection/>
    </xf>
    <xf numFmtId="3" fontId="33" fillId="0" borderId="74" xfId="53" applyNumberFormat="1" applyFont="1" applyBorder="1" applyAlignment="1">
      <alignment/>
      <protection/>
    </xf>
    <xf numFmtId="3" fontId="48" fillId="0" borderId="37" xfId="53" applyNumberFormat="1" applyFont="1" applyBorder="1">
      <alignment/>
      <protection/>
    </xf>
    <xf numFmtId="0" fontId="48" fillId="0" borderId="38" xfId="53" applyFont="1" applyBorder="1" applyAlignment="1">
      <alignment/>
      <protection/>
    </xf>
    <xf numFmtId="0" fontId="48" fillId="0" borderId="41" xfId="53" applyFont="1" applyBorder="1" applyAlignment="1">
      <alignment/>
      <protection/>
    </xf>
    <xf numFmtId="0" fontId="48" fillId="0" borderId="40" xfId="53" applyFont="1" applyBorder="1">
      <alignment/>
      <protection/>
    </xf>
    <xf numFmtId="0" fontId="48" fillId="0" borderId="43" xfId="53" applyFont="1" applyBorder="1" applyAlignment="1">
      <alignment/>
      <protection/>
    </xf>
    <xf numFmtId="0" fontId="48" fillId="0" borderId="47" xfId="53" applyFont="1" applyBorder="1" applyAlignment="1">
      <alignment/>
      <protection/>
    </xf>
    <xf numFmtId="0" fontId="48" fillId="0" borderId="44" xfId="53" applyFont="1" applyBorder="1" applyAlignment="1">
      <alignment/>
      <protection/>
    </xf>
    <xf numFmtId="3" fontId="48" fillId="0" borderId="58" xfId="53" applyNumberFormat="1" applyFont="1" applyBorder="1" applyAlignment="1">
      <alignment/>
      <protection/>
    </xf>
    <xf numFmtId="0" fontId="49" fillId="0" borderId="46" xfId="53" applyFont="1" applyBorder="1">
      <alignment/>
      <protection/>
    </xf>
    <xf numFmtId="0" fontId="48" fillId="0" borderId="46" xfId="53" applyFont="1" applyBorder="1">
      <alignment/>
      <protection/>
    </xf>
    <xf numFmtId="0" fontId="48" fillId="0" borderId="47" xfId="53" applyFont="1" applyBorder="1">
      <alignment/>
      <protection/>
    </xf>
    <xf numFmtId="4" fontId="48" fillId="0" borderId="61" xfId="53" applyNumberFormat="1" applyFont="1" applyBorder="1" applyAlignment="1">
      <alignment horizontal="center"/>
      <protection/>
    </xf>
    <xf numFmtId="4" fontId="48" fillId="0" borderId="50" xfId="53" applyNumberFormat="1" applyFont="1" applyBorder="1" applyAlignment="1">
      <alignment horizontal="center"/>
      <protection/>
    </xf>
    <xf numFmtId="4" fontId="48" fillId="0" borderId="40" xfId="53" applyNumberFormat="1" applyFont="1" applyBorder="1">
      <alignment/>
      <protection/>
    </xf>
    <xf numFmtId="4" fontId="48" fillId="0" borderId="41" xfId="53" applyNumberFormat="1" applyFont="1" applyBorder="1">
      <alignment/>
      <protection/>
    </xf>
    <xf numFmtId="0" fontId="48" fillId="0" borderId="40" xfId="53" applyFont="1" applyBorder="1" applyAlignment="1">
      <alignment horizontal="left" wrapText="1"/>
      <protection/>
    </xf>
    <xf numFmtId="49" fontId="48" fillId="0" borderId="40" xfId="53" applyNumberFormat="1" applyFont="1" applyBorder="1" applyAlignment="1">
      <alignment horizontal="center"/>
      <protection/>
    </xf>
    <xf numFmtId="49" fontId="48" fillId="0" borderId="40" xfId="53" applyNumberFormat="1" applyFont="1" applyBorder="1">
      <alignment/>
      <protection/>
    </xf>
    <xf numFmtId="0" fontId="48" fillId="0" borderId="44" xfId="53" applyFont="1" applyBorder="1">
      <alignment/>
      <protection/>
    </xf>
    <xf numFmtId="4" fontId="48" fillId="0" borderId="44" xfId="53" applyNumberFormat="1" applyFont="1" applyBorder="1">
      <alignment/>
      <protection/>
    </xf>
    <xf numFmtId="0" fontId="33" fillId="0" borderId="64" xfId="53" applyFont="1" applyBorder="1" applyAlignment="1">
      <alignment horizontal="center" vertical="center"/>
      <protection/>
    </xf>
    <xf numFmtId="0" fontId="33" fillId="0" borderId="75" xfId="53" applyFont="1" applyBorder="1" applyAlignment="1">
      <alignment horizontal="left" vertical="center"/>
      <protection/>
    </xf>
    <xf numFmtId="0" fontId="33" fillId="0" borderId="75" xfId="53" applyFont="1" applyBorder="1" applyAlignment="1">
      <alignment/>
      <protection/>
    </xf>
    <xf numFmtId="3" fontId="33" fillId="0" borderId="44" xfId="53" applyNumberFormat="1" applyFont="1" applyBorder="1">
      <alignment/>
      <protection/>
    </xf>
    <xf numFmtId="3" fontId="33" fillId="0" borderId="75" xfId="53" applyNumberFormat="1" applyFont="1" applyBorder="1">
      <alignment/>
      <protection/>
    </xf>
    <xf numFmtId="3" fontId="33" fillId="0" borderId="75" xfId="53" applyNumberFormat="1" applyFont="1" applyBorder="1" applyAlignment="1">
      <alignment/>
      <protection/>
    </xf>
    <xf numFmtId="3" fontId="33" fillId="0" borderId="76" xfId="53" applyNumberFormat="1" applyFont="1" applyBorder="1" applyAlignment="1">
      <alignment/>
      <protection/>
    </xf>
    <xf numFmtId="0" fontId="33" fillId="0" borderId="77" xfId="53" applyFont="1" applyBorder="1" applyAlignment="1">
      <alignment horizontal="center" vertical="center"/>
      <protection/>
    </xf>
    <xf numFmtId="0" fontId="33" fillId="0" borderId="78" xfId="53" applyFont="1" applyBorder="1" applyAlignment="1">
      <alignment horizontal="left" vertical="center"/>
      <protection/>
    </xf>
    <xf numFmtId="0" fontId="33" fillId="0" borderId="78" xfId="53" applyFont="1" applyBorder="1" applyAlignment="1">
      <alignment/>
      <protection/>
    </xf>
    <xf numFmtId="3" fontId="33" fillId="0" borderId="78" xfId="53" applyNumberFormat="1" applyFont="1" applyBorder="1">
      <alignment/>
      <protection/>
    </xf>
    <xf numFmtId="3" fontId="33" fillId="0" borderId="78" xfId="53" applyNumberFormat="1" applyFont="1" applyBorder="1" applyAlignment="1">
      <alignment/>
      <protection/>
    </xf>
    <xf numFmtId="3" fontId="33" fillId="0" borderId="79" xfId="53" applyNumberFormat="1" applyFont="1" applyBorder="1" applyAlignment="1">
      <alignment/>
      <protection/>
    </xf>
    <xf numFmtId="0" fontId="48" fillId="0" borderId="43" xfId="53" applyFont="1" applyBorder="1">
      <alignment/>
      <protection/>
    </xf>
    <xf numFmtId="0" fontId="33" fillId="0" borderId="46" xfId="53" applyFont="1" applyBorder="1" applyAlignment="1">
      <alignment horizontal="left" vertical="center"/>
      <protection/>
    </xf>
    <xf numFmtId="3" fontId="33" fillId="0" borderId="46" xfId="53" applyNumberFormat="1" applyFont="1" applyBorder="1" applyAlignment="1">
      <alignment/>
      <protection/>
    </xf>
    <xf numFmtId="3" fontId="33" fillId="0" borderId="47" xfId="53" applyNumberFormat="1" applyFont="1" applyBorder="1" applyAlignment="1">
      <alignment/>
      <protection/>
    </xf>
    <xf numFmtId="0" fontId="33" fillId="0" borderId="40" xfId="53" applyFont="1" applyBorder="1" applyAlignment="1">
      <alignment horizontal="left" vertical="center"/>
      <protection/>
    </xf>
    <xf numFmtId="0" fontId="33" fillId="0" borderId="40" xfId="53" applyFont="1" applyBorder="1" applyAlignment="1">
      <alignment horizontal="left" vertical="center" wrapText="1"/>
      <protection/>
    </xf>
    <xf numFmtId="0" fontId="33" fillId="0" borderId="40" xfId="53" applyFont="1" applyBorder="1" applyAlignment="1">
      <alignment wrapText="1"/>
      <protection/>
    </xf>
    <xf numFmtId="0" fontId="33" fillId="0" borderId="40" xfId="53" applyFont="1" applyBorder="1" applyAlignment="1">
      <alignment horizontal="center" wrapText="1"/>
      <protection/>
    </xf>
    <xf numFmtId="3" fontId="33" fillId="0" borderId="40" xfId="53" applyNumberFormat="1" applyFont="1" applyBorder="1" applyAlignment="1">
      <alignment wrapText="1"/>
      <protection/>
    </xf>
    <xf numFmtId="0" fontId="48" fillId="0" borderId="80" xfId="53" applyFont="1" applyBorder="1" applyAlignment="1">
      <alignment horizontal="left" vertical="center"/>
      <protection/>
    </xf>
    <xf numFmtId="0" fontId="48" fillId="0" borderId="80" xfId="53" applyFont="1" applyBorder="1" applyAlignment="1">
      <alignment/>
      <protection/>
    </xf>
    <xf numFmtId="3" fontId="48" fillId="0" borderId="80" xfId="53" applyNumberFormat="1" applyFont="1" applyBorder="1">
      <alignment/>
      <protection/>
    </xf>
    <xf numFmtId="3" fontId="48" fillId="0" borderId="80" xfId="53" applyNumberFormat="1" applyFont="1" applyBorder="1" applyAlignment="1">
      <alignment/>
      <protection/>
    </xf>
    <xf numFmtId="3" fontId="48" fillId="0" borderId="81" xfId="53" applyNumberFormat="1" applyFont="1" applyBorder="1" applyAlignment="1">
      <alignment/>
      <protection/>
    </xf>
    <xf numFmtId="0" fontId="48" fillId="0" borderId="75" xfId="53" applyFont="1" applyBorder="1" applyAlignment="1">
      <alignment horizontal="left" vertical="center"/>
      <protection/>
    </xf>
    <xf numFmtId="0" fontId="48" fillId="0" borderId="75" xfId="53" applyFont="1" applyBorder="1" applyAlignment="1">
      <alignment/>
      <protection/>
    </xf>
    <xf numFmtId="3" fontId="48" fillId="0" borderId="75" xfId="53" applyNumberFormat="1" applyFont="1" applyBorder="1">
      <alignment/>
      <protection/>
    </xf>
    <xf numFmtId="3" fontId="48" fillId="0" borderId="75" xfId="53" applyNumberFormat="1" applyFont="1" applyBorder="1" applyAlignment="1">
      <alignment/>
      <protection/>
    </xf>
    <xf numFmtId="3" fontId="48" fillId="0" borderId="76" xfId="53" applyNumberFormat="1" applyFont="1" applyBorder="1" applyAlignment="1">
      <alignment/>
      <protection/>
    </xf>
    <xf numFmtId="0" fontId="52" fillId="0" borderId="27" xfId="53" applyFont="1" applyBorder="1" applyAlignment="1">
      <alignment horizontal="center" vertical="center"/>
      <protection/>
    </xf>
    <xf numFmtId="0" fontId="52" fillId="0" borderId="46" xfId="53" applyFont="1" applyBorder="1" applyAlignment="1">
      <alignment horizontal="left" vertical="center"/>
      <protection/>
    </xf>
    <xf numFmtId="0" fontId="52" fillId="0" borderId="46" xfId="53" applyFont="1" applyBorder="1" applyAlignment="1">
      <alignment/>
      <protection/>
    </xf>
    <xf numFmtId="3" fontId="52" fillId="0" borderId="46" xfId="53" applyNumberFormat="1" applyFont="1" applyBorder="1">
      <alignment/>
      <protection/>
    </xf>
    <xf numFmtId="3" fontId="52" fillId="0" borderId="46" xfId="53" applyNumberFormat="1" applyFont="1" applyBorder="1" applyAlignment="1">
      <alignment/>
      <protection/>
    </xf>
    <xf numFmtId="3" fontId="52" fillId="0" borderId="47" xfId="53" applyNumberFormat="1" applyFont="1" applyBorder="1" applyAlignment="1">
      <alignment/>
      <protection/>
    </xf>
    <xf numFmtId="0" fontId="52" fillId="0" borderId="48" xfId="53" applyFont="1" applyBorder="1" applyAlignment="1">
      <alignment horizontal="center" vertical="center"/>
      <protection/>
    </xf>
    <xf numFmtId="0" fontId="52" fillId="0" borderId="40" xfId="53" applyFont="1" applyBorder="1" applyAlignment="1">
      <alignment horizontal="left" vertical="center"/>
      <protection/>
    </xf>
    <xf numFmtId="4" fontId="52" fillId="0" borderId="82" xfId="53" applyNumberFormat="1" applyFont="1" applyBorder="1" applyAlignment="1">
      <alignment horizontal="center"/>
      <protection/>
    </xf>
    <xf numFmtId="4" fontId="52" fillId="0" borderId="83" xfId="53" applyNumberFormat="1" applyFont="1" applyBorder="1" applyAlignment="1">
      <alignment horizontal="center"/>
      <protection/>
    </xf>
    <xf numFmtId="4" fontId="52" fillId="0" borderId="40" xfId="53" applyNumberFormat="1" applyFont="1" applyBorder="1">
      <alignment/>
      <protection/>
    </xf>
    <xf numFmtId="4" fontId="52" fillId="0" borderId="41" xfId="53" applyNumberFormat="1" applyFont="1" applyBorder="1">
      <alignment/>
      <protection/>
    </xf>
    <xf numFmtId="0" fontId="52" fillId="0" borderId="40" xfId="53" applyFont="1" applyBorder="1" applyAlignment="1">
      <alignment horizontal="left" vertical="center" wrapText="1"/>
      <protection/>
    </xf>
    <xf numFmtId="0" fontId="52" fillId="0" borderId="40" xfId="53" applyFont="1" applyBorder="1">
      <alignment/>
      <protection/>
    </xf>
    <xf numFmtId="3" fontId="53" fillId="0" borderId="40" xfId="53" applyNumberFormat="1" applyFont="1" applyBorder="1">
      <alignment/>
      <protection/>
    </xf>
    <xf numFmtId="3" fontId="53" fillId="0" borderId="41" xfId="53" applyNumberFormat="1" applyFont="1" applyBorder="1">
      <alignment/>
      <protection/>
    </xf>
    <xf numFmtId="0" fontId="53" fillId="0" borderId="40" xfId="53" applyFont="1" applyBorder="1" applyAlignment="1">
      <alignment horizontal="left" vertical="center"/>
      <protection/>
    </xf>
    <xf numFmtId="3" fontId="52" fillId="0" borderId="40" xfId="53" applyNumberFormat="1" applyFont="1" applyBorder="1">
      <alignment/>
      <protection/>
    </xf>
    <xf numFmtId="3" fontId="52" fillId="0" borderId="41" xfId="53" applyNumberFormat="1" applyFont="1" applyBorder="1">
      <alignment/>
      <protection/>
    </xf>
    <xf numFmtId="0" fontId="52" fillId="0" borderId="84" xfId="53" applyFont="1" applyBorder="1" applyAlignment="1">
      <alignment horizontal="center" vertical="center"/>
      <protection/>
    </xf>
    <xf numFmtId="0" fontId="53" fillId="0" borderId="71" xfId="53" applyFont="1" applyBorder="1" applyAlignment="1">
      <alignment horizontal="left" vertical="center"/>
      <protection/>
    </xf>
    <xf numFmtId="0" fontId="52" fillId="0" borderId="71" xfId="53" applyFont="1" applyBorder="1" applyAlignment="1">
      <alignment/>
      <protection/>
    </xf>
    <xf numFmtId="3" fontId="52" fillId="0" borderId="71" xfId="53" applyNumberFormat="1" applyFont="1" applyBorder="1">
      <alignment/>
      <protection/>
    </xf>
    <xf numFmtId="3" fontId="52" fillId="0" borderId="71" xfId="53" applyNumberFormat="1" applyFont="1" applyBorder="1" applyAlignment="1">
      <alignment/>
      <protection/>
    </xf>
    <xf numFmtId="3" fontId="52" fillId="0" borderId="74" xfId="53" applyNumberFormat="1" applyFont="1" applyBorder="1" applyAlignment="1">
      <alignment/>
      <protection/>
    </xf>
    <xf numFmtId="0" fontId="54" fillId="27" borderId="29" xfId="53" applyFont="1" applyFill="1" applyBorder="1" applyAlignment="1">
      <alignment horizontal="center" vertical="center"/>
      <protection/>
    </xf>
    <xf numFmtId="0" fontId="54" fillId="27" borderId="31" xfId="53" applyFont="1" applyFill="1" applyBorder="1" applyAlignment="1">
      <alignment horizontal="center" vertical="center"/>
      <protection/>
    </xf>
    <xf numFmtId="0" fontId="54" fillId="27" borderId="34" xfId="53" applyFont="1" applyFill="1" applyBorder="1" applyAlignment="1">
      <alignment horizontal="center" vertical="center"/>
      <protection/>
    </xf>
    <xf numFmtId="3" fontId="54" fillId="27" borderId="32" xfId="53" applyNumberFormat="1" applyFont="1" applyFill="1" applyBorder="1" applyAlignment="1">
      <alignment vertical="center"/>
      <protection/>
    </xf>
    <xf numFmtId="3" fontId="54" fillId="27" borderId="85" xfId="53" applyNumberFormat="1" applyFont="1" applyFill="1" applyBorder="1" applyAlignment="1">
      <alignment vertical="center"/>
      <protection/>
    </xf>
    <xf numFmtId="0" fontId="54" fillId="28" borderId="0" xfId="53" applyFont="1" applyFill="1" applyBorder="1" applyAlignment="1">
      <alignment horizontal="center" vertical="center"/>
      <protection/>
    </xf>
    <xf numFmtId="3" fontId="54" fillId="28" borderId="0" xfId="53" applyNumberFormat="1" applyFont="1" applyFill="1" applyBorder="1" applyAlignment="1">
      <alignment vertical="center"/>
      <protection/>
    </xf>
    <xf numFmtId="0" fontId="48" fillId="0" borderId="84" xfId="53" applyFont="1" applyBorder="1" applyAlignment="1">
      <alignment horizontal="center" vertical="center"/>
      <protection/>
    </xf>
    <xf numFmtId="0" fontId="48" fillId="0" borderId="48" xfId="53" applyFont="1" applyBorder="1" applyAlignment="1">
      <alignment horizontal="center" vertical="center"/>
      <protection/>
    </xf>
    <xf numFmtId="0" fontId="48" fillId="0" borderId="20" xfId="53" applyFont="1" applyBorder="1" applyAlignment="1">
      <alignment horizontal="left" vertical="center"/>
      <protection/>
    </xf>
    <xf numFmtId="0" fontId="33" fillId="0" borderId="20" xfId="53" applyFont="1" applyBorder="1" applyAlignment="1">
      <alignment/>
      <protection/>
    </xf>
    <xf numFmtId="0" fontId="33" fillId="0" borderId="86" xfId="53" applyFont="1" applyBorder="1" applyAlignment="1">
      <alignment horizontal="center" vertical="center"/>
      <protection/>
    </xf>
    <xf numFmtId="0" fontId="33" fillId="0" borderId="36" xfId="53" applyFont="1" applyBorder="1" applyAlignment="1">
      <alignment/>
      <protection/>
    </xf>
    <xf numFmtId="3" fontId="33" fillId="0" borderId="36" xfId="53" applyNumberFormat="1" applyFont="1" applyBorder="1">
      <alignment/>
      <protection/>
    </xf>
    <xf numFmtId="3" fontId="33" fillId="0" borderId="36" xfId="53" applyNumberFormat="1" applyFont="1" applyBorder="1" applyAlignment="1">
      <alignment/>
      <protection/>
    </xf>
    <xf numFmtId="3" fontId="33" fillId="0" borderId="87" xfId="53" applyNumberFormat="1" applyFont="1" applyBorder="1" applyAlignment="1">
      <alignment/>
      <protection/>
    </xf>
    <xf numFmtId="0" fontId="33" fillId="0" borderId="88" xfId="53" applyFont="1" applyBorder="1" applyAlignment="1">
      <alignment horizontal="center" vertical="center"/>
      <protection/>
    </xf>
    <xf numFmtId="0" fontId="48" fillId="0" borderId="0" xfId="53" applyFont="1" applyBorder="1" applyAlignment="1">
      <alignment horizontal="center" vertical="center"/>
      <protection/>
    </xf>
    <xf numFmtId="0" fontId="48" fillId="0" borderId="0" xfId="53" applyFont="1" applyBorder="1" applyAlignment="1">
      <alignment horizontal="left" vertical="center"/>
      <protection/>
    </xf>
    <xf numFmtId="0" fontId="48" fillId="0" borderId="89" xfId="53" applyFont="1" applyBorder="1" applyAlignment="1">
      <alignment horizontal="center" vertical="center"/>
      <protection/>
    </xf>
    <xf numFmtId="0" fontId="49" fillId="0" borderId="89" xfId="53" applyFont="1" applyBorder="1" applyAlignment="1">
      <alignment horizontal="left" vertical="center"/>
      <protection/>
    </xf>
    <xf numFmtId="0" fontId="47" fillId="0" borderId="89" xfId="53" applyFont="1" applyBorder="1" applyAlignment="1">
      <alignment/>
      <protection/>
    </xf>
    <xf numFmtId="3" fontId="47" fillId="0" borderId="89" xfId="53" applyNumberFormat="1" applyFont="1" applyBorder="1">
      <alignment/>
      <protection/>
    </xf>
    <xf numFmtId="0" fontId="33" fillId="0" borderId="0" xfId="53" applyFont="1" applyBorder="1" applyAlignment="1">
      <alignment/>
      <protection/>
    </xf>
    <xf numFmtId="3" fontId="33" fillId="0" borderId="0" xfId="53" applyNumberFormat="1" applyFont="1" applyBorder="1">
      <alignment/>
      <protection/>
    </xf>
    <xf numFmtId="3" fontId="33" fillId="0" borderId="0" xfId="53" applyNumberFormat="1" applyFont="1" applyBorder="1" applyAlignment="1">
      <alignment/>
      <protection/>
    </xf>
    <xf numFmtId="0" fontId="48" fillId="0" borderId="14" xfId="53" applyFont="1" applyBorder="1" applyAlignment="1">
      <alignment horizontal="center" vertical="center"/>
      <protection/>
    </xf>
    <xf numFmtId="0" fontId="48" fillId="0" borderId="15" xfId="53" applyFont="1" applyBorder="1" applyAlignment="1">
      <alignment horizontal="left" vertical="center" wrapText="1"/>
      <protection/>
    </xf>
    <xf numFmtId="0" fontId="48" fillId="0" borderId="15" xfId="53" applyFont="1" applyBorder="1" applyAlignment="1">
      <alignment/>
      <protection/>
    </xf>
    <xf numFmtId="3" fontId="48" fillId="0" borderId="15" xfId="53" applyNumberFormat="1" applyFont="1" applyBorder="1" applyAlignment="1">
      <alignment/>
      <protection/>
    </xf>
    <xf numFmtId="3" fontId="48" fillId="0" borderId="17" xfId="53" applyNumberFormat="1" applyFont="1" applyBorder="1" applyAlignment="1">
      <alignment/>
      <protection/>
    </xf>
    <xf numFmtId="0" fontId="48" fillId="0" borderId="18" xfId="53" applyFont="1" applyBorder="1" applyAlignment="1">
      <alignment horizontal="center" vertical="center"/>
      <protection/>
    </xf>
    <xf numFmtId="0" fontId="48" fillId="0" borderId="19" xfId="53" applyFont="1" applyBorder="1" applyAlignment="1">
      <alignment horizontal="left" vertical="center" wrapText="1"/>
      <protection/>
    </xf>
    <xf numFmtId="0" fontId="48" fillId="0" borderId="19" xfId="53" applyFont="1" applyBorder="1" applyAlignment="1">
      <alignment/>
      <protection/>
    </xf>
    <xf numFmtId="3" fontId="48" fillId="0" borderId="19" xfId="53" applyNumberFormat="1" applyFont="1" applyBorder="1" applyAlignment="1">
      <alignment/>
      <protection/>
    </xf>
    <xf numFmtId="3" fontId="48" fillId="0" borderId="24" xfId="53" applyNumberFormat="1" applyFont="1" applyBorder="1" applyAlignment="1">
      <alignment/>
      <protection/>
    </xf>
    <xf numFmtId="0" fontId="48" fillId="0" borderId="19" xfId="53" applyFont="1" applyBorder="1" applyAlignment="1">
      <alignment horizontal="center"/>
      <protection/>
    </xf>
    <xf numFmtId="0" fontId="48" fillId="0" borderId="19" xfId="53" applyFont="1" applyBorder="1" applyAlignment="1">
      <alignment horizontal="left" vertical="center"/>
      <protection/>
    </xf>
    <xf numFmtId="3" fontId="48" fillId="0" borderId="19" xfId="53" applyNumberFormat="1" applyFont="1" applyBorder="1">
      <alignment/>
      <protection/>
    </xf>
    <xf numFmtId="3" fontId="48" fillId="0" borderId="19" xfId="53" applyNumberFormat="1" applyFont="1" applyBorder="1" applyAlignment="1">
      <alignment horizontal="center"/>
      <protection/>
    </xf>
    <xf numFmtId="3" fontId="48" fillId="0" borderId="24" xfId="53" applyNumberFormat="1" applyFont="1" applyBorder="1">
      <alignment/>
      <protection/>
    </xf>
    <xf numFmtId="0" fontId="48" fillId="0" borderId="90" xfId="53" applyFont="1" applyBorder="1" applyAlignment="1">
      <alignment horizontal="center" vertical="center"/>
      <protection/>
    </xf>
    <xf numFmtId="0" fontId="48" fillId="0" borderId="91" xfId="53" applyFont="1" applyBorder="1" applyAlignment="1">
      <alignment horizontal="left" vertical="center"/>
      <protection/>
    </xf>
    <xf numFmtId="3" fontId="33" fillId="0" borderId="91" xfId="53" applyNumberFormat="1" applyFont="1" applyBorder="1" applyAlignment="1">
      <alignment/>
      <protection/>
    </xf>
    <xf numFmtId="3" fontId="33" fillId="0" borderId="91" xfId="53" applyNumberFormat="1" applyFont="1" applyBorder="1">
      <alignment/>
      <protection/>
    </xf>
    <xf numFmtId="3" fontId="33" fillId="0" borderId="92" xfId="53" applyNumberFormat="1" applyFont="1" applyBorder="1" applyAlignment="1">
      <alignment/>
      <protection/>
    </xf>
    <xf numFmtId="3" fontId="50" fillId="0" borderId="43" xfId="53" applyNumberFormat="1" applyFont="1" applyBorder="1">
      <alignment/>
      <protection/>
    </xf>
    <xf numFmtId="3" fontId="50" fillId="0" borderId="43" xfId="53" applyNumberFormat="1" applyFont="1" applyBorder="1" applyAlignment="1">
      <alignment/>
      <protection/>
    </xf>
    <xf numFmtId="3" fontId="50" fillId="0" borderId="55" xfId="53" applyNumberFormat="1" applyFont="1" applyBorder="1" applyAlignment="1">
      <alignment/>
      <protection/>
    </xf>
    <xf numFmtId="3" fontId="48" fillId="0" borderId="26" xfId="53" applyNumberFormat="1" applyFont="1" applyBorder="1">
      <alignment/>
      <protection/>
    </xf>
    <xf numFmtId="3" fontId="48" fillId="0" borderId="26" xfId="53" applyNumberFormat="1" applyFont="1" applyBorder="1" applyAlignment="1">
      <alignment/>
      <protection/>
    </xf>
    <xf numFmtId="3" fontId="48" fillId="0" borderId="93" xfId="53" applyNumberFormat="1" applyFont="1" applyBorder="1">
      <alignment/>
      <protection/>
    </xf>
    <xf numFmtId="3" fontId="50" fillId="0" borderId="0" xfId="53" applyNumberFormat="1" applyFont="1">
      <alignment/>
      <protection/>
    </xf>
    <xf numFmtId="4" fontId="50" fillId="0" borderId="0" xfId="53" applyNumberFormat="1" applyFont="1">
      <alignment/>
      <protection/>
    </xf>
    <xf numFmtId="4" fontId="50" fillId="0" borderId="0" xfId="53" applyNumberFormat="1" applyFont="1" applyAlignment="1">
      <alignment horizontal="center"/>
      <protection/>
    </xf>
    <xf numFmtId="0" fontId="50" fillId="0" borderId="0" xfId="53" applyFont="1" applyBorder="1" applyAlignment="1">
      <alignment/>
      <protection/>
    </xf>
    <xf numFmtId="0" fontId="55" fillId="0" borderId="0" xfId="53" applyFont="1" applyAlignment="1">
      <alignment/>
      <protection/>
    </xf>
    <xf numFmtId="0" fontId="56" fillId="0" borderId="0" xfId="53" applyFont="1" applyAlignment="1">
      <alignment/>
      <protection/>
    </xf>
    <xf numFmtId="4" fontId="56" fillId="0" borderId="0" xfId="53" applyNumberFormat="1" applyFont="1" applyAlignment="1">
      <alignment/>
      <protection/>
    </xf>
    <xf numFmtId="4" fontId="56" fillId="0" borderId="0" xfId="53" applyNumberFormat="1" applyFont="1" applyAlignment="1">
      <alignment horizontal="center"/>
      <protection/>
    </xf>
    <xf numFmtId="0" fontId="56" fillId="0" borderId="0" xfId="53" applyFont="1" applyAlignment="1">
      <alignment horizontal="center"/>
      <protection/>
    </xf>
    <xf numFmtId="0" fontId="55" fillId="0" borderId="0" xfId="53" applyFont="1">
      <alignment/>
      <protection/>
    </xf>
    <xf numFmtId="0" fontId="56" fillId="0" borderId="0" xfId="53" applyFont="1">
      <alignment/>
      <protection/>
    </xf>
    <xf numFmtId="3" fontId="56" fillId="0" borderId="0" xfId="53" applyNumberFormat="1" applyFont="1">
      <alignment/>
      <protection/>
    </xf>
    <xf numFmtId="4" fontId="56" fillId="0" borderId="0" xfId="53" applyNumberFormat="1" applyFont="1">
      <alignment/>
      <protection/>
    </xf>
    <xf numFmtId="4" fontId="57" fillId="0" borderId="0" xfId="53" applyNumberFormat="1" applyFont="1" applyAlignment="1">
      <alignment horizontal="center"/>
      <protection/>
    </xf>
    <xf numFmtId="4" fontId="58" fillId="0" borderId="0" xfId="53" applyNumberFormat="1" applyFont="1" applyAlignment="1">
      <alignment horizontal="center"/>
      <protection/>
    </xf>
    <xf numFmtId="0" fontId="58" fillId="0" borderId="0" xfId="53" applyFont="1" applyAlignment="1">
      <alignment horizontal="center"/>
      <protection/>
    </xf>
    <xf numFmtId="0" fontId="58" fillId="0" borderId="0" xfId="53" applyFont="1">
      <alignment/>
      <protection/>
    </xf>
    <xf numFmtId="3" fontId="58" fillId="0" borderId="0" xfId="53" applyNumberFormat="1" applyFont="1" applyAlignment="1">
      <alignment horizontal="center"/>
      <protection/>
    </xf>
    <xf numFmtId="3" fontId="59" fillId="0" borderId="0" xfId="53" applyNumberFormat="1" applyFont="1" applyAlignment="1">
      <alignment horizontal="center"/>
      <protection/>
    </xf>
    <xf numFmtId="3" fontId="60" fillId="0" borderId="0" xfId="53" applyNumberFormat="1" applyFont="1">
      <alignment/>
      <protection/>
    </xf>
    <xf numFmtId="4" fontId="33" fillId="0" borderId="0" xfId="53" applyNumberFormat="1" applyFont="1">
      <alignment/>
      <protection/>
    </xf>
    <xf numFmtId="3" fontId="53" fillId="0" borderId="0" xfId="53" applyNumberFormat="1" applyFont="1" applyAlignment="1">
      <alignment horizontal="center"/>
      <protection/>
    </xf>
    <xf numFmtId="3" fontId="53" fillId="0" borderId="0" xfId="53" applyNumberFormat="1" applyFont="1">
      <alignment/>
      <protection/>
    </xf>
    <xf numFmtId="4" fontId="48" fillId="0" borderId="0" xfId="53" applyNumberFormat="1" applyFont="1">
      <alignment/>
      <protection/>
    </xf>
    <xf numFmtId="0" fontId="54" fillId="27" borderId="0" xfId="53" applyFont="1" applyFill="1" applyBorder="1" applyAlignment="1">
      <alignment horizontal="center" vertical="center"/>
      <protection/>
    </xf>
    <xf numFmtId="3" fontId="54" fillId="27" borderId="0" xfId="53" applyNumberFormat="1" applyFont="1" applyFill="1" applyBorder="1" applyAlignment="1">
      <alignment vertical="center"/>
      <protection/>
    </xf>
    <xf numFmtId="0" fontId="47" fillId="28" borderId="0" xfId="53" applyFont="1" applyFill="1" applyBorder="1">
      <alignment/>
      <protection/>
    </xf>
    <xf numFmtId="3" fontId="47" fillId="28" borderId="0" xfId="53" applyNumberFormat="1" applyFont="1" applyFill="1" applyBorder="1">
      <alignment/>
      <protection/>
    </xf>
    <xf numFmtId="0" fontId="47" fillId="0" borderId="0" xfId="53" applyFont="1" applyAlignment="1">
      <alignment horizontal="center"/>
      <protection/>
    </xf>
    <xf numFmtId="0" fontId="47" fillId="0" borderId="94" xfId="53" applyFont="1" applyBorder="1" applyAlignment="1">
      <alignment horizontal="center"/>
      <protection/>
    </xf>
    <xf numFmtId="0" fontId="48" fillId="0" borderId="66" xfId="53" applyFont="1" applyBorder="1" applyAlignment="1">
      <alignment horizontal="left" vertical="center" wrapText="1"/>
      <protection/>
    </xf>
    <xf numFmtId="3" fontId="48" fillId="0" borderId="66" xfId="53" applyNumberFormat="1" applyFont="1" applyBorder="1" applyAlignment="1">
      <alignment/>
      <protection/>
    </xf>
    <xf numFmtId="3" fontId="48" fillId="0" borderId="66" xfId="53" applyNumberFormat="1" applyFont="1" applyBorder="1">
      <alignment/>
      <protection/>
    </xf>
    <xf numFmtId="3" fontId="48" fillId="0" borderId="67" xfId="53" applyNumberFormat="1" applyFont="1" applyBorder="1" applyAlignment="1">
      <alignment/>
      <protection/>
    </xf>
    <xf numFmtId="0" fontId="48" fillId="0" borderId="63" xfId="53" applyFont="1" applyBorder="1" applyAlignment="1">
      <alignment horizontal="left" vertical="center" wrapText="1"/>
      <protection/>
    </xf>
    <xf numFmtId="3" fontId="48" fillId="0" borderId="63" xfId="53" applyNumberFormat="1" applyFont="1" applyBorder="1" applyAlignment="1">
      <alignment/>
      <protection/>
    </xf>
    <xf numFmtId="3" fontId="48" fillId="0" borderId="68" xfId="53" applyNumberFormat="1" applyFont="1" applyBorder="1" applyAlignment="1">
      <alignment/>
      <protection/>
    </xf>
    <xf numFmtId="0" fontId="48" fillId="0" borderId="63" xfId="53" applyFont="1" applyBorder="1" applyAlignment="1">
      <alignment horizontal="left" vertical="center"/>
      <protection/>
    </xf>
    <xf numFmtId="0" fontId="48" fillId="0" borderId="25" xfId="53" applyFont="1" applyBorder="1" applyAlignment="1">
      <alignment horizontal="center" vertical="center"/>
      <protection/>
    </xf>
    <xf numFmtId="0" fontId="48" fillId="0" borderId="95" xfId="53" applyFont="1" applyBorder="1" applyAlignment="1">
      <alignment horizontal="left" vertical="center" wrapText="1"/>
      <protection/>
    </xf>
    <xf numFmtId="3" fontId="48" fillId="0" borderId="95" xfId="53" applyNumberFormat="1" applyFont="1" applyBorder="1" applyAlignment="1">
      <alignment/>
      <protection/>
    </xf>
    <xf numFmtId="3" fontId="48" fillId="0" borderId="95" xfId="53" applyNumberFormat="1" applyFont="1" applyBorder="1">
      <alignment/>
      <protection/>
    </xf>
    <xf numFmtId="0" fontId="48" fillId="0" borderId="20" xfId="53" applyFont="1" applyBorder="1" applyAlignment="1">
      <alignment horizontal="center" vertical="center"/>
      <protection/>
    </xf>
    <xf numFmtId="0" fontId="48" fillId="0" borderId="49" xfId="53" applyFont="1" applyBorder="1" applyAlignment="1">
      <alignment horizontal="left" vertical="center" wrapText="1"/>
      <protection/>
    </xf>
    <xf numFmtId="49" fontId="48" fillId="0" borderId="49" xfId="53" applyNumberFormat="1" applyFont="1" applyBorder="1" applyAlignment="1">
      <alignment horizontal="center"/>
      <protection/>
    </xf>
    <xf numFmtId="0" fontId="48" fillId="0" borderId="26" xfId="53" applyFont="1" applyBorder="1" applyAlignment="1">
      <alignment horizontal="center" vertical="center"/>
      <protection/>
    </xf>
    <xf numFmtId="3" fontId="48" fillId="0" borderId="54" xfId="53" applyNumberFormat="1" applyFont="1" applyBorder="1">
      <alignment/>
      <protection/>
    </xf>
    <xf numFmtId="0" fontId="61" fillId="0" borderId="0" xfId="54" applyFont="1" applyAlignment="1">
      <alignment horizontal="center" vertical="center"/>
      <protection/>
    </xf>
    <xf numFmtId="0" fontId="32" fillId="0" borderId="0" xfId="54" applyFont="1">
      <alignment/>
      <protection/>
    </xf>
    <xf numFmtId="0" fontId="31" fillId="0" borderId="0" xfId="54" applyFont="1" applyAlignment="1">
      <alignment horizontal="center" vertical="center"/>
      <protection/>
    </xf>
    <xf numFmtId="0" fontId="34" fillId="20" borderId="19" xfId="54" applyFont="1" applyFill="1" applyBorder="1" applyAlignment="1">
      <alignment horizontal="center" vertical="center"/>
      <protection/>
    </xf>
    <xf numFmtId="0" fontId="34" fillId="20" borderId="25" xfId="54" applyFont="1" applyFill="1" applyBorder="1" applyAlignment="1">
      <alignment horizontal="center" vertical="center"/>
      <protection/>
    </xf>
    <xf numFmtId="0" fontId="34" fillId="20" borderId="19" xfId="54" applyFont="1" applyFill="1" applyBorder="1" applyAlignment="1">
      <alignment horizontal="center" vertical="center" wrapText="1"/>
      <protection/>
    </xf>
    <xf numFmtId="0" fontId="34" fillId="20" borderId="21" xfId="54" applyFont="1" applyFill="1" applyBorder="1" applyAlignment="1">
      <alignment horizontal="center" vertical="center" wrapText="1"/>
      <protection/>
    </xf>
    <xf numFmtId="0" fontId="34" fillId="20" borderId="22" xfId="54" applyFont="1" applyFill="1" applyBorder="1" applyAlignment="1">
      <alignment horizontal="center" vertical="center" wrapText="1"/>
      <protection/>
    </xf>
    <xf numFmtId="0" fontId="34" fillId="20" borderId="23" xfId="54" applyFont="1" applyFill="1" applyBorder="1" applyAlignment="1">
      <alignment horizontal="center" vertical="center" wrapText="1"/>
      <protection/>
    </xf>
    <xf numFmtId="0" fontId="34" fillId="20" borderId="20" xfId="54" applyFont="1" applyFill="1" applyBorder="1" applyAlignment="1">
      <alignment horizontal="center" vertical="center"/>
      <protection/>
    </xf>
    <xf numFmtId="0" fontId="34" fillId="20" borderId="21" xfId="54" applyFont="1" applyFill="1" applyBorder="1" applyAlignment="1">
      <alignment horizontal="center" vertical="center"/>
      <protection/>
    </xf>
    <xf numFmtId="0" fontId="34" fillId="20" borderId="22" xfId="54" applyFont="1" applyFill="1" applyBorder="1" applyAlignment="1">
      <alignment horizontal="center" vertical="center"/>
      <protection/>
    </xf>
    <xf numFmtId="0" fontId="34" fillId="20" borderId="23" xfId="54" applyFont="1" applyFill="1" applyBorder="1" applyAlignment="1">
      <alignment horizontal="center" vertical="center"/>
      <protection/>
    </xf>
    <xf numFmtId="0" fontId="34" fillId="20" borderId="25" xfId="54" applyFont="1" applyFill="1" applyBorder="1" applyAlignment="1">
      <alignment horizontal="center" vertical="center" wrapText="1"/>
      <protection/>
    </xf>
    <xf numFmtId="0" fontId="34" fillId="20" borderId="26" xfId="54" applyFont="1" applyFill="1" applyBorder="1" applyAlignment="1">
      <alignment horizontal="center" vertical="center"/>
      <protection/>
    </xf>
    <xf numFmtId="0" fontId="34" fillId="20" borderId="26" xfId="54" applyFont="1" applyFill="1" applyBorder="1" applyAlignment="1">
      <alignment horizontal="center" vertical="center" wrapText="1"/>
      <protection/>
    </xf>
    <xf numFmtId="0" fontId="34" fillId="20" borderId="25" xfId="54" applyFont="1" applyFill="1" applyBorder="1" applyAlignment="1">
      <alignment horizontal="center" vertical="center" wrapText="1"/>
      <protection/>
    </xf>
    <xf numFmtId="0" fontId="35" fillId="0" borderId="19" xfId="54" applyFont="1" applyBorder="1" applyAlignment="1">
      <alignment horizontal="center" vertical="center"/>
      <protection/>
    </xf>
    <xf numFmtId="0" fontId="32" fillId="0" borderId="19" xfId="54" applyFont="1" applyBorder="1" applyAlignment="1">
      <alignment horizontal="center" vertical="center"/>
      <protection/>
    </xf>
    <xf numFmtId="0" fontId="32" fillId="0" borderId="19" xfId="52" applyFont="1" applyBorder="1" applyAlignment="1">
      <alignment horizontal="justify"/>
      <protection/>
    </xf>
    <xf numFmtId="49" fontId="32" fillId="0" borderId="19" xfId="54" applyNumberFormat="1" applyFont="1" applyBorder="1" applyAlignment="1">
      <alignment horizontal="center" vertical="center"/>
      <protection/>
    </xf>
    <xf numFmtId="3" fontId="32" fillId="0" borderId="19" xfId="54" applyNumberFormat="1" applyFont="1" applyBorder="1" applyAlignment="1">
      <alignment horizontal="right" vertical="center"/>
      <protection/>
    </xf>
    <xf numFmtId="0" fontId="32" fillId="0" borderId="25" xfId="52" applyFont="1" applyBorder="1" applyAlignment="1">
      <alignment horizontal="justify"/>
      <protection/>
    </xf>
    <xf numFmtId="49" fontId="32" fillId="0" borderId="25" xfId="54" applyNumberFormat="1" applyFont="1" applyBorder="1" applyAlignment="1">
      <alignment horizontal="center" vertical="center"/>
      <protection/>
    </xf>
    <xf numFmtId="3" fontId="32" fillId="0" borderId="25" xfId="54" applyNumberFormat="1" applyFont="1" applyBorder="1" applyAlignment="1">
      <alignment horizontal="right" vertical="center"/>
      <protection/>
    </xf>
    <xf numFmtId="0" fontId="32" fillId="0" borderId="25" xfId="54" applyFont="1" applyBorder="1" applyAlignment="1">
      <alignment horizontal="center" vertical="center"/>
      <protection/>
    </xf>
    <xf numFmtId="3" fontId="32" fillId="0" borderId="19" xfId="54" applyNumberFormat="1" applyFont="1" applyFill="1" applyBorder="1" applyAlignment="1">
      <alignment horizontal="right" vertical="center"/>
      <protection/>
    </xf>
    <xf numFmtId="0" fontId="32" fillId="0" borderId="19" xfId="54" applyFont="1" applyFill="1" applyBorder="1" applyAlignment="1">
      <alignment vertical="center"/>
      <protection/>
    </xf>
    <xf numFmtId="49" fontId="32" fillId="0" borderId="19" xfId="54" applyNumberFormat="1" applyFont="1" applyFill="1" applyBorder="1" applyAlignment="1">
      <alignment horizontal="center" vertical="center"/>
      <protection/>
    </xf>
    <xf numFmtId="0" fontId="34" fillId="0" borderId="33" xfId="54" applyFont="1" applyBorder="1" applyAlignment="1">
      <alignment horizontal="center" vertical="center"/>
      <protection/>
    </xf>
    <xf numFmtId="0" fontId="34" fillId="0" borderId="32" xfId="54" applyFont="1" applyBorder="1" applyAlignment="1">
      <alignment horizontal="center" vertical="center"/>
      <protection/>
    </xf>
    <xf numFmtId="0" fontId="34" fillId="0" borderId="32" xfId="54" applyFont="1" applyBorder="1" applyAlignment="1">
      <alignment horizontal="center" vertical="center"/>
      <protection/>
    </xf>
    <xf numFmtId="3" fontId="34" fillId="0" borderId="32" xfId="54" applyNumberFormat="1" applyFont="1" applyBorder="1" applyAlignment="1">
      <alignment horizontal="right" vertical="center"/>
      <protection/>
    </xf>
    <xf numFmtId="3" fontId="34" fillId="0" borderId="85" xfId="54" applyNumberFormat="1" applyFont="1" applyBorder="1" applyAlignment="1">
      <alignment horizontal="right" vertical="center"/>
      <protection/>
    </xf>
    <xf numFmtId="0" fontId="34" fillId="0" borderId="0" xfId="54" applyFont="1">
      <alignment/>
      <protection/>
    </xf>
    <xf numFmtId="0" fontId="62" fillId="0" borderId="0" xfId="54" applyFont="1">
      <alignment/>
      <protection/>
    </xf>
    <xf numFmtId="3" fontId="32" fillId="0" borderId="0" xfId="54" applyNumberFormat="1" applyFont="1">
      <alignment/>
      <protection/>
    </xf>
    <xf numFmtId="0" fontId="31" fillId="0" borderId="0" xfId="54" applyFont="1" applyAlignment="1">
      <alignment vertical="center"/>
      <protection/>
    </xf>
    <xf numFmtId="0" fontId="32" fillId="0" borderId="0" xfId="54" applyFont="1" applyAlignment="1">
      <alignment vertical="center"/>
      <protection/>
    </xf>
    <xf numFmtId="0" fontId="31" fillId="0" borderId="94" xfId="54" applyFont="1" applyBorder="1" applyAlignment="1">
      <alignment vertical="center"/>
      <protection/>
    </xf>
    <xf numFmtId="0" fontId="34" fillId="20" borderId="14" xfId="54" applyFont="1" applyFill="1" applyBorder="1" applyAlignment="1">
      <alignment horizontal="center" vertical="center"/>
      <protection/>
    </xf>
    <xf numFmtId="0" fontId="34" fillId="20" borderId="96" xfId="54" applyFont="1" applyFill="1" applyBorder="1" applyAlignment="1">
      <alignment horizontal="center" vertical="center"/>
      <protection/>
    </xf>
    <xf numFmtId="0" fontId="34" fillId="20" borderId="15" xfId="54" applyFont="1" applyFill="1" applyBorder="1" applyAlignment="1">
      <alignment horizontal="center" vertical="center"/>
      <protection/>
    </xf>
    <xf numFmtId="0" fontId="63" fillId="20" borderId="97" xfId="54" applyFont="1" applyFill="1" applyBorder="1" applyAlignment="1">
      <alignment horizontal="left" vertical="center" wrapText="1"/>
      <protection/>
    </xf>
    <xf numFmtId="0" fontId="34" fillId="20" borderId="98" xfId="54" applyFont="1" applyFill="1" applyBorder="1" applyAlignment="1">
      <alignment horizontal="center" vertical="center"/>
      <protection/>
    </xf>
    <xf numFmtId="0" fontId="64" fillId="0" borderId="0" xfId="54" applyFont="1" applyAlignment="1">
      <alignment horizontal="center" vertical="center"/>
      <protection/>
    </xf>
    <xf numFmtId="0" fontId="64" fillId="0" borderId="0" xfId="54" applyFont="1" applyAlignment="1">
      <alignment vertical="center"/>
      <protection/>
    </xf>
    <xf numFmtId="0" fontId="34" fillId="0" borderId="18" xfId="54" applyFont="1" applyBorder="1" applyAlignment="1">
      <alignment horizontal="center" vertical="center"/>
      <protection/>
    </xf>
    <xf numFmtId="0" fontId="34" fillId="0" borderId="23" xfId="54" applyFont="1" applyBorder="1" applyAlignment="1">
      <alignment horizontal="center" vertical="center"/>
      <protection/>
    </xf>
    <xf numFmtId="0" fontId="34" fillId="0" borderId="19" xfId="54" applyFont="1" applyBorder="1" applyAlignment="1">
      <alignment horizontal="left" vertical="center"/>
      <protection/>
    </xf>
    <xf numFmtId="3" fontId="63" fillId="0" borderId="21" xfId="54" applyNumberFormat="1" applyFont="1" applyBorder="1" applyAlignment="1">
      <alignment horizontal="right" vertical="center"/>
      <protection/>
    </xf>
    <xf numFmtId="3" fontId="34" fillId="0" borderId="99" xfId="54" applyNumberFormat="1" applyFont="1" applyBorder="1" applyAlignment="1">
      <alignment horizontal="right" vertical="center"/>
      <protection/>
    </xf>
    <xf numFmtId="0" fontId="34" fillId="0" borderId="56" xfId="54" applyFont="1" applyBorder="1" applyAlignment="1">
      <alignment horizontal="left" vertical="center"/>
      <protection/>
    </xf>
    <xf numFmtId="0" fontId="34" fillId="0" borderId="100" xfId="54" applyFont="1" applyBorder="1" applyAlignment="1">
      <alignment horizontal="left" vertical="center"/>
      <protection/>
    </xf>
    <xf numFmtId="0" fontId="62" fillId="0" borderId="46" xfId="54" applyFont="1" applyBorder="1" applyAlignment="1">
      <alignment horizontal="left" vertical="center"/>
      <protection/>
    </xf>
    <xf numFmtId="3" fontId="65" fillId="0" borderId="101" xfId="54" applyNumberFormat="1" applyFont="1" applyBorder="1" applyAlignment="1">
      <alignment horizontal="left" vertical="center"/>
      <protection/>
    </xf>
    <xf numFmtId="3" fontId="62" fillId="0" borderId="102" xfId="54" applyNumberFormat="1" applyFont="1" applyBorder="1" applyAlignment="1">
      <alignment horizontal="left" vertical="center"/>
      <protection/>
    </xf>
    <xf numFmtId="0" fontId="34" fillId="0" borderId="39" xfId="54" applyFont="1" applyBorder="1" applyAlignment="1">
      <alignment horizontal="left" vertical="center"/>
      <protection/>
    </xf>
    <xf numFmtId="0" fontId="34" fillId="0" borderId="50" xfId="54" applyFont="1" applyBorder="1" applyAlignment="1">
      <alignment horizontal="left" vertical="center"/>
      <protection/>
    </xf>
    <xf numFmtId="0" fontId="62" fillId="0" borderId="40" xfId="54" applyFont="1" applyBorder="1" applyAlignment="1">
      <alignment horizontal="left" vertical="center"/>
      <protection/>
    </xf>
    <xf numFmtId="3" fontId="65" fillId="0" borderId="61" xfId="54" applyNumberFormat="1" applyFont="1" applyBorder="1" applyAlignment="1">
      <alignment horizontal="left" vertical="center"/>
      <protection/>
    </xf>
    <xf numFmtId="3" fontId="62" fillId="0" borderId="103" xfId="54" applyNumberFormat="1" applyFont="1" applyBorder="1" applyAlignment="1">
      <alignment horizontal="left" vertical="center"/>
      <protection/>
    </xf>
    <xf numFmtId="0" fontId="34" fillId="0" borderId="57" xfId="54" applyFont="1" applyBorder="1" applyAlignment="1">
      <alignment horizontal="left" vertical="center"/>
      <protection/>
    </xf>
    <xf numFmtId="0" fontId="34" fillId="0" borderId="104" xfId="54" applyFont="1" applyBorder="1" applyAlignment="1">
      <alignment horizontal="left" vertical="center"/>
      <protection/>
    </xf>
    <xf numFmtId="0" fontId="62" fillId="0" borderId="44" xfId="54" applyFont="1" applyBorder="1" applyAlignment="1">
      <alignment horizontal="left" vertical="center"/>
      <protection/>
    </xf>
    <xf numFmtId="3" fontId="65" fillId="0" borderId="105" xfId="54" applyNumberFormat="1" applyFont="1" applyBorder="1" applyAlignment="1">
      <alignment horizontal="left" vertical="center"/>
      <protection/>
    </xf>
    <xf numFmtId="3" fontId="62" fillId="0" borderId="106" xfId="54" applyNumberFormat="1" applyFont="1" applyBorder="1" applyAlignment="1">
      <alignment horizontal="left" vertical="center"/>
      <protection/>
    </xf>
    <xf numFmtId="0" fontId="32" fillId="0" borderId="35" xfId="54" applyFont="1" applyBorder="1" applyAlignment="1">
      <alignment horizontal="center" vertical="center"/>
      <protection/>
    </xf>
    <xf numFmtId="49" fontId="32" fillId="0" borderId="83" xfId="54" applyNumberFormat="1" applyFont="1" applyBorder="1" applyAlignment="1">
      <alignment horizontal="center" vertical="center"/>
      <protection/>
    </xf>
    <xf numFmtId="0" fontId="32" fillId="0" borderId="37" xfId="54" applyFont="1" applyBorder="1" applyAlignment="1">
      <alignment horizontal="left" vertical="center"/>
      <protection/>
    </xf>
    <xf numFmtId="3" fontId="66" fillId="0" borderId="82" xfId="54" applyNumberFormat="1" applyFont="1" applyBorder="1" applyAlignment="1">
      <alignment horizontal="right" vertical="center"/>
      <protection/>
    </xf>
    <xf numFmtId="3" fontId="32" fillId="0" borderId="107" xfId="54" applyNumberFormat="1" applyFont="1" applyBorder="1" applyAlignment="1">
      <alignment horizontal="right" vertical="center"/>
      <protection/>
    </xf>
    <xf numFmtId="49" fontId="32" fillId="0" borderId="50" xfId="54" applyNumberFormat="1" applyFont="1" applyBorder="1" applyAlignment="1">
      <alignment horizontal="center" vertical="center"/>
      <protection/>
    </xf>
    <xf numFmtId="0" fontId="32" fillId="0" borderId="40" xfId="54" applyFont="1" applyBorder="1" applyAlignment="1">
      <alignment horizontal="left" vertical="center"/>
      <protection/>
    </xf>
    <xf numFmtId="3" fontId="66" fillId="0" borderId="61" xfId="54" applyNumberFormat="1" applyFont="1" applyBorder="1" applyAlignment="1">
      <alignment horizontal="right" vertical="center"/>
      <protection/>
    </xf>
    <xf numFmtId="3" fontId="32" fillId="0" borderId="103" xfId="54" applyNumberFormat="1" applyFont="1" applyBorder="1" applyAlignment="1">
      <alignment horizontal="right" vertical="center"/>
      <protection/>
    </xf>
    <xf numFmtId="49" fontId="34" fillId="0" borderId="23" xfId="54" applyNumberFormat="1" applyFont="1" applyBorder="1" applyAlignment="1">
      <alignment horizontal="center" vertical="center"/>
      <protection/>
    </xf>
    <xf numFmtId="0" fontId="32" fillId="0" borderId="56" xfId="54" applyFont="1" applyBorder="1" applyAlignment="1">
      <alignment horizontal="center" vertical="center"/>
      <protection/>
    </xf>
    <xf numFmtId="49" fontId="32" fillId="0" borderId="100" xfId="54" applyNumberFormat="1" applyFont="1" applyBorder="1" applyAlignment="1">
      <alignment horizontal="center" vertical="center"/>
      <protection/>
    </xf>
    <xf numFmtId="0" fontId="32" fillId="0" borderId="46" xfId="54" applyFont="1" applyBorder="1" applyAlignment="1">
      <alignment horizontal="left" vertical="center"/>
      <protection/>
    </xf>
    <xf numFmtId="3" fontId="66" fillId="0" borderId="101" xfId="54" applyNumberFormat="1" applyFont="1" applyBorder="1" applyAlignment="1">
      <alignment horizontal="right" vertical="center"/>
      <protection/>
    </xf>
    <xf numFmtId="3" fontId="32" fillId="0" borderId="102" xfId="54" applyNumberFormat="1" applyFont="1" applyBorder="1" applyAlignment="1">
      <alignment horizontal="right" vertical="center"/>
      <protection/>
    </xf>
    <xf numFmtId="0" fontId="32" fillId="0" borderId="39" xfId="54" applyFont="1" applyBorder="1" applyAlignment="1">
      <alignment horizontal="center" vertical="center"/>
      <protection/>
    </xf>
    <xf numFmtId="0" fontId="62" fillId="0" borderId="40" xfId="54" applyFont="1" applyBorder="1" applyAlignment="1">
      <alignment horizontal="left" vertical="center" wrapText="1"/>
      <protection/>
    </xf>
    <xf numFmtId="0" fontId="32" fillId="0" borderId="48" xfId="54" applyFont="1" applyBorder="1" applyAlignment="1">
      <alignment horizontal="center" vertical="center"/>
      <protection/>
    </xf>
    <xf numFmtId="49" fontId="32" fillId="0" borderId="108" xfId="54" applyNumberFormat="1" applyFont="1" applyBorder="1" applyAlignment="1">
      <alignment horizontal="center" vertical="center"/>
      <protection/>
    </xf>
    <xf numFmtId="3" fontId="65" fillId="0" borderId="109" xfId="54" applyNumberFormat="1" applyFont="1" applyBorder="1" applyAlignment="1">
      <alignment horizontal="left" vertical="center"/>
      <protection/>
    </xf>
    <xf numFmtId="3" fontId="62" fillId="0" borderId="110" xfId="54" applyNumberFormat="1" applyFont="1" applyBorder="1" applyAlignment="1">
      <alignment horizontal="left" vertical="center"/>
      <protection/>
    </xf>
    <xf numFmtId="0" fontId="32" fillId="0" borderId="20" xfId="54" applyFont="1" applyBorder="1" applyAlignment="1">
      <alignment horizontal="left" vertical="center" wrapText="1"/>
      <protection/>
    </xf>
    <xf numFmtId="3" fontId="66" fillId="0" borderId="109" xfId="54" applyNumberFormat="1" applyFont="1" applyBorder="1" applyAlignment="1">
      <alignment horizontal="right" vertical="center"/>
      <protection/>
    </xf>
    <xf numFmtId="3" fontId="32" fillId="0" borderId="110" xfId="54" applyNumberFormat="1" applyFont="1" applyBorder="1" applyAlignment="1">
      <alignment horizontal="right" vertical="center"/>
      <protection/>
    </xf>
    <xf numFmtId="3" fontId="67" fillId="0" borderId="99" xfId="54" applyNumberFormat="1" applyFont="1" applyBorder="1" applyAlignment="1">
      <alignment horizontal="right" vertical="center"/>
      <protection/>
    </xf>
    <xf numFmtId="49" fontId="34" fillId="0" borderId="100" xfId="54" applyNumberFormat="1" applyFont="1" applyBorder="1" applyAlignment="1">
      <alignment horizontal="left" vertical="center"/>
      <protection/>
    </xf>
    <xf numFmtId="3" fontId="68" fillId="0" borderId="102" xfId="54" applyNumberFormat="1" applyFont="1" applyBorder="1" applyAlignment="1">
      <alignment horizontal="left" vertical="center"/>
      <protection/>
    </xf>
    <xf numFmtId="49" fontId="34" fillId="0" borderId="50" xfId="54" applyNumberFormat="1" applyFont="1" applyBorder="1" applyAlignment="1">
      <alignment horizontal="left" vertical="center"/>
      <protection/>
    </xf>
    <xf numFmtId="3" fontId="68" fillId="0" borderId="103" xfId="54" applyNumberFormat="1" applyFont="1" applyBorder="1" applyAlignment="1">
      <alignment horizontal="left" vertical="center"/>
      <protection/>
    </xf>
    <xf numFmtId="3" fontId="64" fillId="0" borderId="0" xfId="54" applyNumberFormat="1" applyFont="1" applyAlignment="1">
      <alignment vertical="center"/>
      <protection/>
    </xf>
    <xf numFmtId="0" fontId="34" fillId="0" borderId="88" xfId="54" applyFont="1" applyBorder="1" applyAlignment="1">
      <alignment horizontal="left" vertical="center"/>
      <protection/>
    </xf>
    <xf numFmtId="49" fontId="34" fillId="0" borderId="111" xfId="54" applyNumberFormat="1" applyFont="1" applyBorder="1" applyAlignment="1">
      <alignment horizontal="left" vertical="center"/>
      <protection/>
    </xf>
    <xf numFmtId="0" fontId="62" fillId="0" borderId="71" xfId="54" applyFont="1" applyBorder="1" applyAlignment="1">
      <alignment horizontal="left" vertical="center"/>
      <protection/>
    </xf>
    <xf numFmtId="3" fontId="65" fillId="0" borderId="112" xfId="54" applyNumberFormat="1" applyFont="1" applyBorder="1" applyAlignment="1">
      <alignment horizontal="left" vertical="center"/>
      <protection/>
    </xf>
    <xf numFmtId="3" fontId="62" fillId="0" borderId="113" xfId="54" applyNumberFormat="1" applyFont="1" applyBorder="1" applyAlignment="1">
      <alignment horizontal="left" vertical="center"/>
      <protection/>
    </xf>
    <xf numFmtId="49" fontId="64" fillId="0" borderId="0" xfId="54" applyNumberFormat="1" applyFont="1" applyAlignment="1">
      <alignment horizontal="center" vertical="center"/>
      <protection/>
    </xf>
    <xf numFmtId="3" fontId="64" fillId="0" borderId="0" xfId="54" applyNumberFormat="1" applyFont="1" applyAlignment="1">
      <alignment horizontal="center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08-projekty szkół" xfId="52"/>
    <cellStyle name="Normalny_zal_Szczecin" xfId="53"/>
    <cellStyle name="Normalny_Załączniki do projektu na 2007 r" xfId="54"/>
    <cellStyle name="Normalny_Załączniki do projektu na 2008 r- autopoprawki RIO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GridLines="0" workbookViewId="0" topLeftCell="A1">
      <selection activeCell="A1" sqref="A1:J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63.66015625" style="0" customWidth="1"/>
    <col min="6" max="7" width="26.66015625" style="0" customWidth="1"/>
    <col min="8" max="8" width="11.5" style="0" customWidth="1"/>
    <col min="9" max="9" width="15.16015625" style="0" customWidth="1"/>
    <col min="10" max="10" width="1.171875" style="0" customWidth="1"/>
  </cols>
  <sheetData>
    <row r="1" spans="1:10" ht="46.5" customHeigh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2:10" ht="34.5" customHeight="1">
      <c r="B2" s="16" t="s">
        <v>373</v>
      </c>
      <c r="C2" s="16"/>
      <c r="D2" s="16"/>
      <c r="E2" s="16"/>
      <c r="F2" s="16"/>
      <c r="G2" s="15"/>
      <c r="H2" s="15"/>
      <c r="I2" s="15"/>
      <c r="J2" s="15"/>
    </row>
    <row r="3" spans="2:9" ht="16.5" customHeight="1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7" t="s">
        <v>7</v>
      </c>
      <c r="I3" s="17"/>
    </row>
    <row r="4" spans="2:9" ht="16.5" customHeight="1">
      <c r="B4" s="2" t="s">
        <v>8</v>
      </c>
      <c r="C4" s="2"/>
      <c r="D4" s="2"/>
      <c r="E4" s="3" t="s">
        <v>9</v>
      </c>
      <c r="F4" s="4" t="s">
        <v>10</v>
      </c>
      <c r="G4" s="4" t="s">
        <v>11</v>
      </c>
      <c r="H4" s="18" t="s">
        <v>12</v>
      </c>
      <c r="I4" s="18"/>
    </row>
    <row r="5" spans="2:9" ht="16.5" customHeight="1">
      <c r="B5" s="5"/>
      <c r="C5" s="6" t="s">
        <v>13</v>
      </c>
      <c r="D5" s="7"/>
      <c r="E5" s="8" t="s">
        <v>14</v>
      </c>
      <c r="F5" s="9" t="s">
        <v>10</v>
      </c>
      <c r="G5" s="9" t="s">
        <v>11</v>
      </c>
      <c r="H5" s="19" t="s">
        <v>12</v>
      </c>
      <c r="I5" s="19"/>
    </row>
    <row r="6" spans="2:9" ht="30" customHeight="1">
      <c r="B6" s="10"/>
      <c r="C6" s="10"/>
      <c r="D6" s="11" t="s">
        <v>374</v>
      </c>
      <c r="E6" s="12" t="s">
        <v>375</v>
      </c>
      <c r="F6" s="13" t="s">
        <v>17</v>
      </c>
      <c r="G6" s="13" t="s">
        <v>18</v>
      </c>
      <c r="H6" s="20" t="s">
        <v>19</v>
      </c>
      <c r="I6" s="20"/>
    </row>
    <row r="7" spans="2:9" ht="30" customHeight="1">
      <c r="B7" s="10"/>
      <c r="C7" s="10"/>
      <c r="D7" s="11" t="s">
        <v>376</v>
      </c>
      <c r="E7" s="12" t="s">
        <v>375</v>
      </c>
      <c r="F7" s="13" t="s">
        <v>21</v>
      </c>
      <c r="G7" s="13" t="s">
        <v>22</v>
      </c>
      <c r="H7" s="20" t="s">
        <v>23</v>
      </c>
      <c r="I7" s="20"/>
    </row>
    <row r="8" spans="2:9" ht="16.5" customHeight="1">
      <c r="B8" s="2" t="s">
        <v>24</v>
      </c>
      <c r="C8" s="2"/>
      <c r="D8" s="2"/>
      <c r="E8" s="3" t="s">
        <v>25</v>
      </c>
      <c r="F8" s="4" t="s">
        <v>377</v>
      </c>
      <c r="G8" s="4" t="s">
        <v>378</v>
      </c>
      <c r="H8" s="18" t="s">
        <v>379</v>
      </c>
      <c r="I8" s="18"/>
    </row>
    <row r="9" spans="2:9" ht="16.5" customHeight="1">
      <c r="B9" s="5"/>
      <c r="C9" s="6" t="s">
        <v>29</v>
      </c>
      <c r="D9" s="7"/>
      <c r="E9" s="8" t="s">
        <v>30</v>
      </c>
      <c r="F9" s="9" t="s">
        <v>377</v>
      </c>
      <c r="G9" s="9" t="s">
        <v>378</v>
      </c>
      <c r="H9" s="19" t="s">
        <v>379</v>
      </c>
      <c r="I9" s="19"/>
    </row>
    <row r="10" spans="2:9" ht="16.5" customHeight="1">
      <c r="B10" s="10"/>
      <c r="C10" s="10"/>
      <c r="D10" s="11" t="s">
        <v>380</v>
      </c>
      <c r="E10" s="12" t="s">
        <v>381</v>
      </c>
      <c r="F10" s="13" t="s">
        <v>234</v>
      </c>
      <c r="G10" s="13" t="s">
        <v>382</v>
      </c>
      <c r="H10" s="20" t="s">
        <v>382</v>
      </c>
      <c r="I10" s="20"/>
    </row>
    <row r="11" spans="2:9" ht="16.5" customHeight="1">
      <c r="B11" s="10"/>
      <c r="C11" s="10"/>
      <c r="D11" s="11" t="s">
        <v>383</v>
      </c>
      <c r="E11" s="12" t="s">
        <v>384</v>
      </c>
      <c r="F11" s="13" t="s">
        <v>35</v>
      </c>
      <c r="G11" s="13" t="s">
        <v>36</v>
      </c>
      <c r="H11" s="20" t="s">
        <v>37</v>
      </c>
      <c r="I11" s="20"/>
    </row>
    <row r="12" spans="2:9" ht="16.5" customHeight="1">
      <c r="B12" s="2" t="s">
        <v>385</v>
      </c>
      <c r="C12" s="2"/>
      <c r="D12" s="2"/>
      <c r="E12" s="3" t="s">
        <v>386</v>
      </c>
      <c r="F12" s="4" t="s">
        <v>387</v>
      </c>
      <c r="G12" s="4" t="s">
        <v>388</v>
      </c>
      <c r="H12" s="18" t="s">
        <v>389</v>
      </c>
      <c r="I12" s="18"/>
    </row>
    <row r="13" spans="2:9" ht="16.5" customHeight="1">
      <c r="B13" s="5"/>
      <c r="C13" s="6" t="s">
        <v>390</v>
      </c>
      <c r="D13" s="7"/>
      <c r="E13" s="8" t="s">
        <v>391</v>
      </c>
      <c r="F13" s="9" t="s">
        <v>387</v>
      </c>
      <c r="G13" s="9" t="s">
        <v>388</v>
      </c>
      <c r="H13" s="19" t="s">
        <v>389</v>
      </c>
      <c r="I13" s="19"/>
    </row>
    <row r="14" spans="2:9" ht="30" customHeight="1">
      <c r="B14" s="10"/>
      <c r="C14" s="10"/>
      <c r="D14" s="11" t="s">
        <v>392</v>
      </c>
      <c r="E14" s="12" t="s">
        <v>393</v>
      </c>
      <c r="F14" s="13" t="s">
        <v>89</v>
      </c>
      <c r="G14" s="13" t="s">
        <v>394</v>
      </c>
      <c r="H14" s="20" t="s">
        <v>121</v>
      </c>
      <c r="I14" s="20"/>
    </row>
    <row r="15" spans="2:9" ht="19.5" customHeight="1">
      <c r="B15" s="10"/>
      <c r="C15" s="10"/>
      <c r="D15" s="11" t="s">
        <v>395</v>
      </c>
      <c r="E15" s="12" t="s">
        <v>396</v>
      </c>
      <c r="F15" s="13" t="s">
        <v>397</v>
      </c>
      <c r="G15" s="13" t="s">
        <v>398</v>
      </c>
      <c r="H15" s="20" t="s">
        <v>399</v>
      </c>
      <c r="I15" s="20"/>
    </row>
    <row r="16" spans="2:9" ht="16.5" customHeight="1">
      <c r="B16" s="10"/>
      <c r="C16" s="10"/>
      <c r="D16" s="11" t="s">
        <v>400</v>
      </c>
      <c r="E16" s="12" t="s">
        <v>401</v>
      </c>
      <c r="F16" s="13" t="s">
        <v>402</v>
      </c>
      <c r="G16" s="13" t="s">
        <v>403</v>
      </c>
      <c r="H16" s="20" t="s">
        <v>234</v>
      </c>
      <c r="I16" s="20"/>
    </row>
    <row r="17" spans="2:9" ht="16.5" customHeight="1">
      <c r="B17" s="10"/>
      <c r="C17" s="10"/>
      <c r="D17" s="11" t="s">
        <v>380</v>
      </c>
      <c r="E17" s="12" t="s">
        <v>381</v>
      </c>
      <c r="F17" s="13" t="s">
        <v>219</v>
      </c>
      <c r="G17" s="13" t="s">
        <v>404</v>
      </c>
      <c r="H17" s="20" t="s">
        <v>405</v>
      </c>
      <c r="I17" s="20"/>
    </row>
    <row r="18" spans="2:9" ht="16.5" customHeight="1">
      <c r="B18" s="2" t="s">
        <v>42</v>
      </c>
      <c r="C18" s="2"/>
      <c r="D18" s="2"/>
      <c r="E18" s="3" t="s">
        <v>43</v>
      </c>
      <c r="F18" s="4" t="s">
        <v>406</v>
      </c>
      <c r="G18" s="4" t="s">
        <v>70</v>
      </c>
      <c r="H18" s="18" t="s">
        <v>407</v>
      </c>
      <c r="I18" s="18"/>
    </row>
    <row r="19" spans="2:9" ht="16.5" customHeight="1">
      <c r="B19" s="5"/>
      <c r="C19" s="6" t="s">
        <v>67</v>
      </c>
      <c r="D19" s="7"/>
      <c r="E19" s="8" t="s">
        <v>68</v>
      </c>
      <c r="F19" s="9" t="s">
        <v>69</v>
      </c>
      <c r="G19" s="9" t="s">
        <v>70</v>
      </c>
      <c r="H19" s="19" t="s">
        <v>71</v>
      </c>
      <c r="I19" s="19"/>
    </row>
    <row r="20" spans="2:9" ht="16.5" customHeight="1">
      <c r="B20" s="10"/>
      <c r="C20" s="10"/>
      <c r="D20" s="11" t="s">
        <v>408</v>
      </c>
      <c r="E20" s="12" t="s">
        <v>409</v>
      </c>
      <c r="F20" s="13" t="s">
        <v>410</v>
      </c>
      <c r="G20" s="13" t="s">
        <v>70</v>
      </c>
      <c r="H20" s="20" t="s">
        <v>411</v>
      </c>
      <c r="I20" s="20"/>
    </row>
    <row r="21" spans="2:9" ht="16.5" customHeight="1">
      <c r="B21" s="2" t="s">
        <v>76</v>
      </c>
      <c r="C21" s="2"/>
      <c r="D21" s="2"/>
      <c r="E21" s="3" t="s">
        <v>77</v>
      </c>
      <c r="F21" s="4" t="s">
        <v>412</v>
      </c>
      <c r="G21" s="4" t="s">
        <v>413</v>
      </c>
      <c r="H21" s="18" t="s">
        <v>414</v>
      </c>
      <c r="I21" s="18"/>
    </row>
    <row r="22" spans="2:9" ht="16.5" customHeight="1">
      <c r="B22" s="5"/>
      <c r="C22" s="6" t="s">
        <v>93</v>
      </c>
      <c r="D22" s="7"/>
      <c r="E22" s="8" t="s">
        <v>94</v>
      </c>
      <c r="F22" s="9" t="s">
        <v>415</v>
      </c>
      <c r="G22" s="9" t="s">
        <v>413</v>
      </c>
      <c r="H22" s="19" t="s">
        <v>416</v>
      </c>
      <c r="I22" s="19"/>
    </row>
    <row r="23" spans="2:9" ht="16.5" customHeight="1">
      <c r="B23" s="10"/>
      <c r="C23" s="10"/>
      <c r="D23" s="11" t="s">
        <v>408</v>
      </c>
      <c r="E23" s="12" t="s">
        <v>409</v>
      </c>
      <c r="F23" s="13" t="s">
        <v>417</v>
      </c>
      <c r="G23" s="13" t="s">
        <v>418</v>
      </c>
      <c r="H23" s="20" t="s">
        <v>419</v>
      </c>
      <c r="I23" s="20"/>
    </row>
    <row r="24" spans="2:9" ht="30" customHeight="1">
      <c r="B24" s="10"/>
      <c r="C24" s="10"/>
      <c r="D24" s="11" t="s">
        <v>392</v>
      </c>
      <c r="E24" s="12" t="s">
        <v>393</v>
      </c>
      <c r="F24" s="13" t="s">
        <v>420</v>
      </c>
      <c r="G24" s="13" t="s">
        <v>421</v>
      </c>
      <c r="H24" s="20" t="s">
        <v>422</v>
      </c>
      <c r="I24" s="20"/>
    </row>
    <row r="25" spans="2:9" ht="16.5" customHeight="1">
      <c r="B25" s="10"/>
      <c r="C25" s="10"/>
      <c r="D25" s="11" t="s">
        <v>423</v>
      </c>
      <c r="E25" s="12" t="s">
        <v>424</v>
      </c>
      <c r="F25" s="13" t="s">
        <v>234</v>
      </c>
      <c r="G25" s="13" t="s">
        <v>413</v>
      </c>
      <c r="H25" s="20" t="s">
        <v>413</v>
      </c>
      <c r="I25" s="20"/>
    </row>
    <row r="26" spans="1:10" ht="20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6.5" customHeight="1">
      <c r="A27" s="15"/>
      <c r="B27" s="15"/>
      <c r="C27" s="15"/>
      <c r="D27" s="15"/>
      <c r="E27" s="15"/>
      <c r="F27" s="15"/>
      <c r="G27" s="15"/>
      <c r="H27" s="15"/>
      <c r="I27" s="21" t="s">
        <v>117</v>
      </c>
      <c r="J27" s="21"/>
    </row>
    <row r="28" spans="1:10" ht="6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2:9" ht="30" customHeight="1">
      <c r="B29" s="2" t="s">
        <v>425</v>
      </c>
      <c r="C29" s="2"/>
      <c r="D29" s="2"/>
      <c r="E29" s="3" t="s">
        <v>426</v>
      </c>
      <c r="F29" s="4" t="s">
        <v>427</v>
      </c>
      <c r="G29" s="4" t="s">
        <v>428</v>
      </c>
      <c r="H29" s="18" t="s">
        <v>429</v>
      </c>
      <c r="I29" s="18"/>
    </row>
    <row r="30" spans="2:9" ht="19.5" customHeight="1">
      <c r="B30" s="5"/>
      <c r="C30" s="6" t="s">
        <v>430</v>
      </c>
      <c r="D30" s="7"/>
      <c r="E30" s="8" t="s">
        <v>431</v>
      </c>
      <c r="F30" s="9" t="s">
        <v>432</v>
      </c>
      <c r="G30" s="9" t="s">
        <v>433</v>
      </c>
      <c r="H30" s="19" t="s">
        <v>434</v>
      </c>
      <c r="I30" s="19"/>
    </row>
    <row r="31" spans="2:9" ht="16.5" customHeight="1">
      <c r="B31" s="10"/>
      <c r="C31" s="10"/>
      <c r="D31" s="11" t="s">
        <v>435</v>
      </c>
      <c r="E31" s="12" t="s">
        <v>436</v>
      </c>
      <c r="F31" s="13" t="s">
        <v>437</v>
      </c>
      <c r="G31" s="13" t="s">
        <v>438</v>
      </c>
      <c r="H31" s="20" t="s">
        <v>439</v>
      </c>
      <c r="I31" s="20"/>
    </row>
    <row r="32" spans="2:9" ht="19.5" customHeight="1">
      <c r="B32" s="10"/>
      <c r="C32" s="10"/>
      <c r="D32" s="11" t="s">
        <v>440</v>
      </c>
      <c r="E32" s="12" t="s">
        <v>441</v>
      </c>
      <c r="F32" s="13" t="s">
        <v>144</v>
      </c>
      <c r="G32" s="13" t="s">
        <v>399</v>
      </c>
      <c r="H32" s="20" t="s">
        <v>442</v>
      </c>
      <c r="I32" s="20"/>
    </row>
    <row r="33" spans="2:9" ht="16.5" customHeight="1">
      <c r="B33" s="10"/>
      <c r="C33" s="10"/>
      <c r="D33" s="11" t="s">
        <v>408</v>
      </c>
      <c r="E33" s="12" t="s">
        <v>409</v>
      </c>
      <c r="F33" s="13" t="s">
        <v>234</v>
      </c>
      <c r="G33" s="13" t="s">
        <v>443</v>
      </c>
      <c r="H33" s="20" t="s">
        <v>443</v>
      </c>
      <c r="I33" s="20"/>
    </row>
    <row r="34" spans="2:9" ht="16.5" customHeight="1">
      <c r="B34" s="5"/>
      <c r="C34" s="6" t="s">
        <v>444</v>
      </c>
      <c r="D34" s="7"/>
      <c r="E34" s="8" t="s">
        <v>445</v>
      </c>
      <c r="F34" s="9" t="s">
        <v>446</v>
      </c>
      <c r="G34" s="9" t="s">
        <v>447</v>
      </c>
      <c r="H34" s="19" t="s">
        <v>448</v>
      </c>
      <c r="I34" s="19"/>
    </row>
    <row r="35" spans="2:9" ht="16.5" customHeight="1">
      <c r="B35" s="10"/>
      <c r="C35" s="10"/>
      <c r="D35" s="11" t="s">
        <v>449</v>
      </c>
      <c r="E35" s="12" t="s">
        <v>450</v>
      </c>
      <c r="F35" s="13" t="s">
        <v>451</v>
      </c>
      <c r="G35" s="13" t="s">
        <v>447</v>
      </c>
      <c r="H35" s="20" t="s">
        <v>452</v>
      </c>
      <c r="I35" s="20"/>
    </row>
    <row r="36" spans="2:9" ht="16.5" customHeight="1">
      <c r="B36" s="2" t="s">
        <v>123</v>
      </c>
      <c r="C36" s="2"/>
      <c r="D36" s="2"/>
      <c r="E36" s="3" t="s">
        <v>124</v>
      </c>
      <c r="F36" s="4" t="s">
        <v>453</v>
      </c>
      <c r="G36" s="4" t="s">
        <v>454</v>
      </c>
      <c r="H36" s="18" t="s">
        <v>455</v>
      </c>
      <c r="I36" s="18"/>
    </row>
    <row r="37" spans="2:9" ht="16.5" customHeight="1">
      <c r="B37" s="5"/>
      <c r="C37" s="6" t="s">
        <v>456</v>
      </c>
      <c r="D37" s="7"/>
      <c r="E37" s="8" t="s">
        <v>457</v>
      </c>
      <c r="F37" s="9" t="s">
        <v>458</v>
      </c>
      <c r="G37" s="9" t="s">
        <v>454</v>
      </c>
      <c r="H37" s="19" t="s">
        <v>459</v>
      </c>
      <c r="I37" s="19"/>
    </row>
    <row r="38" spans="2:9" ht="16.5" customHeight="1">
      <c r="B38" s="10"/>
      <c r="C38" s="10"/>
      <c r="D38" s="11" t="s">
        <v>460</v>
      </c>
      <c r="E38" s="12" t="s">
        <v>461</v>
      </c>
      <c r="F38" s="13" t="s">
        <v>458</v>
      </c>
      <c r="G38" s="13" t="s">
        <v>454</v>
      </c>
      <c r="H38" s="20" t="s">
        <v>459</v>
      </c>
      <c r="I38" s="20"/>
    </row>
    <row r="39" spans="2:9" ht="16.5" customHeight="1">
      <c r="B39" s="2" t="s">
        <v>132</v>
      </c>
      <c r="C39" s="2"/>
      <c r="D39" s="2"/>
      <c r="E39" s="3" t="s">
        <v>133</v>
      </c>
      <c r="F39" s="4" t="s">
        <v>462</v>
      </c>
      <c r="G39" s="4" t="s">
        <v>463</v>
      </c>
      <c r="H39" s="18" t="s">
        <v>464</v>
      </c>
      <c r="I39" s="18"/>
    </row>
    <row r="40" spans="2:9" ht="16.5" customHeight="1">
      <c r="B40" s="5"/>
      <c r="C40" s="6" t="s">
        <v>137</v>
      </c>
      <c r="D40" s="7"/>
      <c r="E40" s="8" t="s">
        <v>138</v>
      </c>
      <c r="F40" s="9" t="s">
        <v>465</v>
      </c>
      <c r="G40" s="9" t="s">
        <v>466</v>
      </c>
      <c r="H40" s="19" t="s">
        <v>467</v>
      </c>
      <c r="I40" s="19"/>
    </row>
    <row r="41" spans="2:9" ht="16.5" customHeight="1">
      <c r="B41" s="10"/>
      <c r="C41" s="10"/>
      <c r="D41" s="11" t="s">
        <v>460</v>
      </c>
      <c r="E41" s="12" t="s">
        <v>461</v>
      </c>
      <c r="F41" s="13" t="s">
        <v>468</v>
      </c>
      <c r="G41" s="13" t="s">
        <v>148</v>
      </c>
      <c r="H41" s="20" t="s">
        <v>469</v>
      </c>
      <c r="I41" s="20"/>
    </row>
    <row r="42" spans="2:9" ht="16.5" customHeight="1">
      <c r="B42" s="10"/>
      <c r="C42" s="10"/>
      <c r="D42" s="11" t="s">
        <v>383</v>
      </c>
      <c r="E42" s="12" t="s">
        <v>384</v>
      </c>
      <c r="F42" s="13" t="s">
        <v>154</v>
      </c>
      <c r="G42" s="13" t="s">
        <v>155</v>
      </c>
      <c r="H42" s="20" t="s">
        <v>156</v>
      </c>
      <c r="I42" s="20"/>
    </row>
    <row r="43" spans="2:9" ht="30" customHeight="1">
      <c r="B43" s="10"/>
      <c r="C43" s="10"/>
      <c r="D43" s="11" t="s">
        <v>470</v>
      </c>
      <c r="E43" s="12" t="s">
        <v>471</v>
      </c>
      <c r="F43" s="13" t="s">
        <v>397</v>
      </c>
      <c r="G43" s="13" t="s">
        <v>472</v>
      </c>
      <c r="H43" s="20" t="s">
        <v>473</v>
      </c>
      <c r="I43" s="20"/>
    </row>
    <row r="44" spans="2:9" ht="30" customHeight="1">
      <c r="B44" s="10"/>
      <c r="C44" s="10"/>
      <c r="D44" s="11" t="s">
        <v>474</v>
      </c>
      <c r="E44" s="12" t="s">
        <v>475</v>
      </c>
      <c r="F44" s="13" t="s">
        <v>476</v>
      </c>
      <c r="G44" s="13" t="s">
        <v>477</v>
      </c>
      <c r="H44" s="20" t="s">
        <v>234</v>
      </c>
      <c r="I44" s="20"/>
    </row>
    <row r="45" spans="2:9" ht="16.5" customHeight="1">
      <c r="B45" s="5"/>
      <c r="C45" s="6" t="s">
        <v>160</v>
      </c>
      <c r="D45" s="7"/>
      <c r="E45" s="8" t="s">
        <v>161</v>
      </c>
      <c r="F45" s="9" t="s">
        <v>478</v>
      </c>
      <c r="G45" s="9" t="s">
        <v>479</v>
      </c>
      <c r="H45" s="19" t="s">
        <v>480</v>
      </c>
      <c r="I45" s="19"/>
    </row>
    <row r="46" spans="2:9" ht="16.5" customHeight="1">
      <c r="B46" s="10"/>
      <c r="C46" s="10"/>
      <c r="D46" s="11" t="s">
        <v>408</v>
      </c>
      <c r="E46" s="12" t="s">
        <v>409</v>
      </c>
      <c r="F46" s="13" t="s">
        <v>481</v>
      </c>
      <c r="G46" s="13" t="s">
        <v>482</v>
      </c>
      <c r="H46" s="20" t="s">
        <v>483</v>
      </c>
      <c r="I46" s="20"/>
    </row>
    <row r="47" spans="2:9" ht="30" customHeight="1">
      <c r="B47" s="10"/>
      <c r="C47" s="10"/>
      <c r="D47" s="11" t="s">
        <v>392</v>
      </c>
      <c r="E47" s="12" t="s">
        <v>393</v>
      </c>
      <c r="F47" s="13" t="s">
        <v>484</v>
      </c>
      <c r="G47" s="13" t="s">
        <v>485</v>
      </c>
      <c r="H47" s="20" t="s">
        <v>486</v>
      </c>
      <c r="I47" s="20"/>
    </row>
    <row r="48" spans="2:9" ht="16.5" customHeight="1">
      <c r="B48" s="10"/>
      <c r="C48" s="10"/>
      <c r="D48" s="11" t="s">
        <v>400</v>
      </c>
      <c r="E48" s="12" t="s">
        <v>401</v>
      </c>
      <c r="F48" s="13" t="s">
        <v>487</v>
      </c>
      <c r="G48" s="13" t="s">
        <v>488</v>
      </c>
      <c r="H48" s="20" t="s">
        <v>489</v>
      </c>
      <c r="I48" s="20"/>
    </row>
    <row r="49" spans="2:9" ht="16.5" customHeight="1">
      <c r="B49" s="10"/>
      <c r="C49" s="10"/>
      <c r="D49" s="11" t="s">
        <v>460</v>
      </c>
      <c r="E49" s="12" t="s">
        <v>461</v>
      </c>
      <c r="F49" s="13" t="s">
        <v>490</v>
      </c>
      <c r="G49" s="13" t="s">
        <v>491</v>
      </c>
      <c r="H49" s="20" t="s">
        <v>492</v>
      </c>
      <c r="I49" s="20"/>
    </row>
    <row r="50" spans="2:9" ht="30" customHeight="1">
      <c r="B50" s="10"/>
      <c r="C50" s="10"/>
      <c r="D50" s="11" t="s">
        <v>470</v>
      </c>
      <c r="E50" s="12" t="s">
        <v>471</v>
      </c>
      <c r="F50" s="13" t="s">
        <v>397</v>
      </c>
      <c r="G50" s="13" t="s">
        <v>438</v>
      </c>
      <c r="H50" s="20" t="s">
        <v>234</v>
      </c>
      <c r="I50" s="20"/>
    </row>
    <row r="51" spans="2:9" ht="16.5" customHeight="1">
      <c r="B51" s="5"/>
      <c r="C51" s="6" t="s">
        <v>224</v>
      </c>
      <c r="D51" s="7"/>
      <c r="E51" s="8" t="s">
        <v>225</v>
      </c>
      <c r="F51" s="9" t="s">
        <v>493</v>
      </c>
      <c r="G51" s="9" t="s">
        <v>494</v>
      </c>
      <c r="H51" s="19" t="s">
        <v>495</v>
      </c>
      <c r="I51" s="19"/>
    </row>
    <row r="52" spans="2:9" ht="19.5" customHeight="1">
      <c r="B52" s="10"/>
      <c r="C52" s="10"/>
      <c r="D52" s="11" t="s">
        <v>496</v>
      </c>
      <c r="E52" s="12" t="s">
        <v>497</v>
      </c>
      <c r="F52" s="13" t="s">
        <v>493</v>
      </c>
      <c r="G52" s="13" t="s">
        <v>494</v>
      </c>
      <c r="H52" s="20" t="s">
        <v>495</v>
      </c>
      <c r="I52" s="20"/>
    </row>
    <row r="53" spans="2:9" ht="16.5" customHeight="1">
      <c r="B53" s="2" t="s">
        <v>237</v>
      </c>
      <c r="C53" s="2"/>
      <c r="D53" s="2"/>
      <c r="E53" s="3" t="s">
        <v>238</v>
      </c>
      <c r="F53" s="4" t="s">
        <v>498</v>
      </c>
      <c r="G53" s="4" t="s">
        <v>247</v>
      </c>
      <c r="H53" s="18" t="s">
        <v>499</v>
      </c>
      <c r="I53" s="18"/>
    </row>
    <row r="54" spans="2:9" ht="16.5" customHeight="1">
      <c r="B54" s="5"/>
      <c r="C54" s="6" t="s">
        <v>242</v>
      </c>
      <c r="D54" s="7"/>
      <c r="E54" s="8" t="s">
        <v>243</v>
      </c>
      <c r="F54" s="9" t="s">
        <v>500</v>
      </c>
      <c r="G54" s="9" t="s">
        <v>247</v>
      </c>
      <c r="H54" s="19" t="s">
        <v>501</v>
      </c>
      <c r="I54" s="19"/>
    </row>
    <row r="55" spans="1:10" ht="18.75" customHeight="1">
      <c r="A55" s="15"/>
      <c r="B55" s="15"/>
      <c r="C55" s="15"/>
      <c r="D55" s="15"/>
      <c r="E55" s="15"/>
      <c r="F55" s="15"/>
      <c r="G55" s="15"/>
      <c r="H55" s="15"/>
      <c r="I55" s="21" t="s">
        <v>236</v>
      </c>
      <c r="J55" s="21"/>
    </row>
    <row r="56" spans="1:10" ht="6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2:9" ht="30" customHeight="1">
      <c r="B57" s="10"/>
      <c r="C57" s="10"/>
      <c r="D57" s="11" t="s">
        <v>470</v>
      </c>
      <c r="E57" s="12" t="s">
        <v>471</v>
      </c>
      <c r="F57" s="13" t="s">
        <v>502</v>
      </c>
      <c r="G57" s="13" t="s">
        <v>247</v>
      </c>
      <c r="H57" s="20" t="s">
        <v>234</v>
      </c>
      <c r="I57" s="20"/>
    </row>
    <row r="58" spans="2:9" ht="16.5" customHeight="1">
      <c r="B58" s="2" t="s">
        <v>252</v>
      </c>
      <c r="C58" s="2"/>
      <c r="D58" s="2"/>
      <c r="E58" s="3" t="s">
        <v>253</v>
      </c>
      <c r="F58" s="4" t="s">
        <v>503</v>
      </c>
      <c r="G58" s="4" t="s">
        <v>504</v>
      </c>
      <c r="H58" s="18" t="s">
        <v>505</v>
      </c>
      <c r="I58" s="18"/>
    </row>
    <row r="59" spans="2:9" ht="16.5" customHeight="1">
      <c r="B59" s="5"/>
      <c r="C59" s="6" t="s">
        <v>506</v>
      </c>
      <c r="D59" s="7"/>
      <c r="E59" s="8" t="s">
        <v>507</v>
      </c>
      <c r="F59" s="9" t="s">
        <v>508</v>
      </c>
      <c r="G59" s="9" t="s">
        <v>504</v>
      </c>
      <c r="H59" s="19" t="s">
        <v>509</v>
      </c>
      <c r="I59" s="19"/>
    </row>
    <row r="60" spans="2:9" ht="16.5" customHeight="1">
      <c r="B60" s="10"/>
      <c r="C60" s="10"/>
      <c r="D60" s="11" t="s">
        <v>460</v>
      </c>
      <c r="E60" s="12" t="s">
        <v>461</v>
      </c>
      <c r="F60" s="13" t="s">
        <v>510</v>
      </c>
      <c r="G60" s="13" t="s">
        <v>504</v>
      </c>
      <c r="H60" s="20" t="s">
        <v>511</v>
      </c>
      <c r="I60" s="20"/>
    </row>
    <row r="61" spans="2:9" ht="16.5" customHeight="1">
      <c r="B61" s="2" t="s">
        <v>276</v>
      </c>
      <c r="C61" s="2"/>
      <c r="D61" s="2"/>
      <c r="E61" s="3" t="s">
        <v>277</v>
      </c>
      <c r="F61" s="4" t="s">
        <v>512</v>
      </c>
      <c r="G61" s="4" t="s">
        <v>513</v>
      </c>
      <c r="H61" s="18" t="s">
        <v>514</v>
      </c>
      <c r="I61" s="18"/>
    </row>
    <row r="62" spans="2:9" ht="16.5" customHeight="1">
      <c r="B62" s="5"/>
      <c r="C62" s="6" t="s">
        <v>515</v>
      </c>
      <c r="D62" s="7"/>
      <c r="E62" s="8" t="s">
        <v>516</v>
      </c>
      <c r="F62" s="9" t="s">
        <v>517</v>
      </c>
      <c r="G62" s="9" t="s">
        <v>518</v>
      </c>
      <c r="H62" s="19" t="s">
        <v>519</v>
      </c>
      <c r="I62" s="19"/>
    </row>
    <row r="63" spans="2:9" ht="16.5" customHeight="1">
      <c r="B63" s="10"/>
      <c r="C63" s="10"/>
      <c r="D63" s="11" t="s">
        <v>380</v>
      </c>
      <c r="E63" s="12" t="s">
        <v>381</v>
      </c>
      <c r="F63" s="13" t="s">
        <v>517</v>
      </c>
      <c r="G63" s="13" t="s">
        <v>518</v>
      </c>
      <c r="H63" s="20" t="s">
        <v>519</v>
      </c>
      <c r="I63" s="20"/>
    </row>
    <row r="64" spans="2:9" ht="16.5" customHeight="1">
      <c r="B64" s="5"/>
      <c r="C64" s="6" t="s">
        <v>288</v>
      </c>
      <c r="D64" s="7"/>
      <c r="E64" s="8" t="s">
        <v>289</v>
      </c>
      <c r="F64" s="9" t="s">
        <v>520</v>
      </c>
      <c r="G64" s="9" t="s">
        <v>291</v>
      </c>
      <c r="H64" s="19" t="s">
        <v>521</v>
      </c>
      <c r="I64" s="19"/>
    </row>
    <row r="65" spans="2:9" ht="30" customHeight="1">
      <c r="B65" s="10"/>
      <c r="C65" s="10"/>
      <c r="D65" s="11" t="s">
        <v>392</v>
      </c>
      <c r="E65" s="12" t="s">
        <v>393</v>
      </c>
      <c r="F65" s="13" t="s">
        <v>522</v>
      </c>
      <c r="G65" s="13" t="s">
        <v>523</v>
      </c>
      <c r="H65" s="20" t="s">
        <v>524</v>
      </c>
      <c r="I65" s="20"/>
    </row>
    <row r="66" spans="2:9" ht="16.5" customHeight="1">
      <c r="B66" s="10"/>
      <c r="C66" s="10"/>
      <c r="D66" s="11" t="s">
        <v>460</v>
      </c>
      <c r="E66" s="12" t="s">
        <v>461</v>
      </c>
      <c r="F66" s="13" t="s">
        <v>525</v>
      </c>
      <c r="G66" s="13" t="s">
        <v>148</v>
      </c>
      <c r="H66" s="20" t="s">
        <v>526</v>
      </c>
      <c r="I66" s="20"/>
    </row>
    <row r="67" spans="2:9" ht="16.5" customHeight="1">
      <c r="B67" s="10"/>
      <c r="C67" s="10"/>
      <c r="D67" s="11" t="s">
        <v>380</v>
      </c>
      <c r="E67" s="12" t="s">
        <v>381</v>
      </c>
      <c r="F67" s="13" t="s">
        <v>527</v>
      </c>
      <c r="G67" s="13" t="s">
        <v>528</v>
      </c>
      <c r="H67" s="20" t="s">
        <v>529</v>
      </c>
      <c r="I67" s="20"/>
    </row>
    <row r="68" spans="2:9" ht="16.5" customHeight="1">
      <c r="B68" s="5"/>
      <c r="C68" s="6" t="s">
        <v>302</v>
      </c>
      <c r="D68" s="7"/>
      <c r="E68" s="8" t="s">
        <v>225</v>
      </c>
      <c r="F68" s="9" t="s">
        <v>530</v>
      </c>
      <c r="G68" s="9" t="s">
        <v>304</v>
      </c>
      <c r="H68" s="19" t="s">
        <v>531</v>
      </c>
      <c r="I68" s="19"/>
    </row>
    <row r="69" spans="2:9" ht="16.5" customHeight="1">
      <c r="B69" s="10"/>
      <c r="C69" s="10"/>
      <c r="D69" s="11" t="s">
        <v>532</v>
      </c>
      <c r="E69" s="12" t="s">
        <v>533</v>
      </c>
      <c r="F69" s="13" t="s">
        <v>534</v>
      </c>
      <c r="G69" s="13" t="s">
        <v>535</v>
      </c>
      <c r="H69" s="20" t="s">
        <v>536</v>
      </c>
      <c r="I69" s="20"/>
    </row>
    <row r="70" spans="2:9" ht="16.5" customHeight="1">
      <c r="B70" s="10"/>
      <c r="C70" s="10"/>
      <c r="D70" s="11" t="s">
        <v>537</v>
      </c>
      <c r="E70" s="12" t="s">
        <v>533</v>
      </c>
      <c r="F70" s="13" t="s">
        <v>538</v>
      </c>
      <c r="G70" s="13" t="s">
        <v>539</v>
      </c>
      <c r="H70" s="20" t="s">
        <v>540</v>
      </c>
      <c r="I70" s="20"/>
    </row>
    <row r="71" spans="2:9" ht="16.5" customHeight="1">
      <c r="B71" s="2" t="s">
        <v>326</v>
      </c>
      <c r="C71" s="2"/>
      <c r="D71" s="2"/>
      <c r="E71" s="3" t="s">
        <v>327</v>
      </c>
      <c r="F71" s="4" t="s">
        <v>541</v>
      </c>
      <c r="G71" s="4" t="s">
        <v>542</v>
      </c>
      <c r="H71" s="18" t="s">
        <v>543</v>
      </c>
      <c r="I71" s="18"/>
    </row>
    <row r="72" spans="2:9" ht="16.5" customHeight="1">
      <c r="B72" s="5"/>
      <c r="C72" s="6" t="s">
        <v>331</v>
      </c>
      <c r="D72" s="7"/>
      <c r="E72" s="8" t="s">
        <v>332</v>
      </c>
      <c r="F72" s="9" t="s">
        <v>544</v>
      </c>
      <c r="G72" s="9" t="s">
        <v>337</v>
      </c>
      <c r="H72" s="19" t="s">
        <v>545</v>
      </c>
      <c r="I72" s="19"/>
    </row>
    <row r="73" spans="2:9" ht="16.5" customHeight="1">
      <c r="B73" s="10"/>
      <c r="C73" s="10"/>
      <c r="D73" s="11" t="s">
        <v>460</v>
      </c>
      <c r="E73" s="12" t="s">
        <v>461</v>
      </c>
      <c r="F73" s="13" t="s">
        <v>546</v>
      </c>
      <c r="G73" s="13" t="s">
        <v>337</v>
      </c>
      <c r="H73" s="20" t="s">
        <v>547</v>
      </c>
      <c r="I73" s="20"/>
    </row>
    <row r="74" spans="2:9" ht="16.5" customHeight="1">
      <c r="B74" s="5"/>
      <c r="C74" s="6" t="s">
        <v>342</v>
      </c>
      <c r="D74" s="7"/>
      <c r="E74" s="8" t="s">
        <v>343</v>
      </c>
      <c r="F74" s="9" t="s">
        <v>548</v>
      </c>
      <c r="G74" s="9" t="s">
        <v>345</v>
      </c>
      <c r="H74" s="19" t="s">
        <v>549</v>
      </c>
      <c r="I74" s="19"/>
    </row>
    <row r="75" spans="2:9" ht="16.5" customHeight="1">
      <c r="B75" s="10"/>
      <c r="C75" s="10"/>
      <c r="D75" s="11" t="s">
        <v>460</v>
      </c>
      <c r="E75" s="12" t="s">
        <v>461</v>
      </c>
      <c r="F75" s="13" t="s">
        <v>550</v>
      </c>
      <c r="G75" s="13" t="s">
        <v>345</v>
      </c>
      <c r="H75" s="20" t="s">
        <v>551</v>
      </c>
      <c r="I75" s="20"/>
    </row>
    <row r="76" spans="2:9" ht="16.5" customHeight="1">
      <c r="B76" s="5"/>
      <c r="C76" s="6" t="s">
        <v>350</v>
      </c>
      <c r="D76" s="7"/>
      <c r="E76" s="8" t="s">
        <v>351</v>
      </c>
      <c r="F76" s="9" t="s">
        <v>552</v>
      </c>
      <c r="G76" s="9" t="s">
        <v>553</v>
      </c>
      <c r="H76" s="19" t="s">
        <v>554</v>
      </c>
      <c r="I76" s="19"/>
    </row>
    <row r="77" spans="2:9" ht="30" customHeight="1">
      <c r="B77" s="10"/>
      <c r="C77" s="10"/>
      <c r="D77" s="11" t="s">
        <v>392</v>
      </c>
      <c r="E77" s="12" t="s">
        <v>393</v>
      </c>
      <c r="F77" s="13" t="s">
        <v>552</v>
      </c>
      <c r="G77" s="13" t="s">
        <v>553</v>
      </c>
      <c r="H77" s="20" t="s">
        <v>554</v>
      </c>
      <c r="I77" s="20"/>
    </row>
    <row r="78" spans="2:10" ht="5.25" customHeight="1">
      <c r="B78" s="22"/>
      <c r="C78" s="22"/>
      <c r="D78" s="22"/>
      <c r="E78" s="15"/>
      <c r="F78" s="15"/>
      <c r="G78" s="15"/>
      <c r="H78" s="15"/>
      <c r="I78" s="15"/>
      <c r="J78" s="15"/>
    </row>
    <row r="79" spans="2:9" ht="16.5" customHeight="1">
      <c r="B79" s="25" t="s">
        <v>368</v>
      </c>
      <c r="C79" s="25"/>
      <c r="D79" s="25"/>
      <c r="E79" s="25"/>
      <c r="F79" s="14" t="s">
        <v>555</v>
      </c>
      <c r="G79" s="14" t="s">
        <v>370</v>
      </c>
      <c r="H79" s="24" t="s">
        <v>556</v>
      </c>
      <c r="I79" s="24"/>
    </row>
    <row r="80" spans="1:10" ht="101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6.5" customHeight="1">
      <c r="A81" s="15"/>
      <c r="B81" s="15"/>
      <c r="C81" s="15"/>
      <c r="D81" s="15"/>
      <c r="E81" s="15"/>
      <c r="F81" s="15"/>
      <c r="G81" s="15"/>
      <c r="H81" s="15"/>
      <c r="I81" s="21" t="s">
        <v>347</v>
      </c>
      <c r="J81" s="21"/>
    </row>
  </sheetData>
  <mergeCells count="87">
    <mergeCell ref="A1:J1"/>
    <mergeCell ref="B2:F2"/>
    <mergeCell ref="G2:J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A26:J26"/>
    <mergeCell ref="A27:H27"/>
    <mergeCell ref="I27:J27"/>
    <mergeCell ref="A28:J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A55:H55"/>
    <mergeCell ref="I55:J55"/>
    <mergeCell ref="A56:J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B78:D78"/>
    <mergeCell ref="E78:J78"/>
    <mergeCell ref="B79:E79"/>
    <mergeCell ref="H79:I79"/>
    <mergeCell ref="A80:J80"/>
    <mergeCell ref="A81:H81"/>
    <mergeCell ref="I81:J8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showGridLines="0" workbookViewId="0" topLeftCell="A1">
      <selection activeCell="B23" sqref="B2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63.66015625" style="0" customWidth="1"/>
    <col min="6" max="7" width="26.66015625" style="0" customWidth="1"/>
    <col min="8" max="8" width="11.5" style="0" customWidth="1"/>
    <col min="9" max="9" width="15.16015625" style="0" customWidth="1"/>
    <col min="10" max="10" width="1.171875" style="0" customWidth="1"/>
  </cols>
  <sheetData>
    <row r="1" spans="1:10" ht="46.5" customHeigh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2:10" ht="34.5" customHeight="1">
      <c r="B2" s="16" t="s">
        <v>0</v>
      </c>
      <c r="C2" s="16"/>
      <c r="D2" s="16"/>
      <c r="E2" s="16"/>
      <c r="F2" s="16"/>
      <c r="G2" s="15"/>
      <c r="H2" s="15"/>
      <c r="I2" s="15"/>
      <c r="J2" s="15"/>
    </row>
    <row r="3" spans="2:9" ht="16.5" customHeight="1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7" t="s">
        <v>7</v>
      </c>
      <c r="I3" s="17"/>
    </row>
    <row r="4" spans="2:9" ht="16.5" customHeight="1">
      <c r="B4" s="2" t="s">
        <v>8</v>
      </c>
      <c r="C4" s="2"/>
      <c r="D4" s="2"/>
      <c r="E4" s="3" t="s">
        <v>9</v>
      </c>
      <c r="F4" s="4" t="s">
        <v>10</v>
      </c>
      <c r="G4" s="4" t="s">
        <v>11</v>
      </c>
      <c r="H4" s="18" t="s">
        <v>12</v>
      </c>
      <c r="I4" s="18"/>
    </row>
    <row r="5" spans="2:9" ht="16.5" customHeight="1">
      <c r="B5" s="5"/>
      <c r="C5" s="6" t="s">
        <v>13</v>
      </c>
      <c r="D5" s="7"/>
      <c r="E5" s="8" t="s">
        <v>14</v>
      </c>
      <c r="F5" s="9" t="s">
        <v>10</v>
      </c>
      <c r="G5" s="9" t="s">
        <v>11</v>
      </c>
      <c r="H5" s="19" t="s">
        <v>12</v>
      </c>
      <c r="I5" s="19"/>
    </row>
    <row r="6" spans="2:9" ht="16.5" customHeight="1">
      <c r="B6" s="10"/>
      <c r="C6" s="10"/>
      <c r="D6" s="11" t="s">
        <v>15</v>
      </c>
      <c r="E6" s="12" t="s">
        <v>16</v>
      </c>
      <c r="F6" s="13" t="s">
        <v>17</v>
      </c>
      <c r="G6" s="13" t="s">
        <v>18</v>
      </c>
      <c r="H6" s="20" t="s">
        <v>19</v>
      </c>
      <c r="I6" s="20"/>
    </row>
    <row r="7" spans="2:9" ht="16.5" customHeight="1">
      <c r="B7" s="10"/>
      <c r="C7" s="10"/>
      <c r="D7" s="11" t="s">
        <v>20</v>
      </c>
      <c r="E7" s="12" t="s">
        <v>16</v>
      </c>
      <c r="F7" s="13" t="s">
        <v>21</v>
      </c>
      <c r="G7" s="13" t="s">
        <v>22</v>
      </c>
      <c r="H7" s="20" t="s">
        <v>23</v>
      </c>
      <c r="I7" s="20"/>
    </row>
    <row r="8" spans="2:9" ht="16.5" customHeight="1">
      <c r="B8" s="2" t="s">
        <v>24</v>
      </c>
      <c r="C8" s="2"/>
      <c r="D8" s="2"/>
      <c r="E8" s="3" t="s">
        <v>25</v>
      </c>
      <c r="F8" s="4" t="s">
        <v>26</v>
      </c>
      <c r="G8" s="4" t="s">
        <v>27</v>
      </c>
      <c r="H8" s="18" t="s">
        <v>28</v>
      </c>
      <c r="I8" s="18"/>
    </row>
    <row r="9" spans="2:9" ht="16.5" customHeight="1">
      <c r="B9" s="5"/>
      <c r="C9" s="6" t="s">
        <v>29</v>
      </c>
      <c r="D9" s="7"/>
      <c r="E9" s="8" t="s">
        <v>30</v>
      </c>
      <c r="F9" s="9" t="s">
        <v>31</v>
      </c>
      <c r="G9" s="9" t="s">
        <v>27</v>
      </c>
      <c r="H9" s="19" t="s">
        <v>32</v>
      </c>
      <c r="I9" s="19"/>
    </row>
    <row r="10" spans="2:9" ht="16.5" customHeight="1">
      <c r="B10" s="10"/>
      <c r="C10" s="10"/>
      <c r="D10" s="11" t="s">
        <v>33</v>
      </c>
      <c r="E10" s="12" t="s">
        <v>34</v>
      </c>
      <c r="F10" s="13" t="s">
        <v>35</v>
      </c>
      <c r="G10" s="13" t="s">
        <v>36</v>
      </c>
      <c r="H10" s="20" t="s">
        <v>37</v>
      </c>
      <c r="I10" s="20"/>
    </row>
    <row r="11" spans="2:9" ht="16.5" customHeight="1">
      <c r="B11" s="10"/>
      <c r="C11" s="10"/>
      <c r="D11" s="11" t="s">
        <v>38</v>
      </c>
      <c r="E11" s="12" t="s">
        <v>34</v>
      </c>
      <c r="F11" s="13" t="s">
        <v>39</v>
      </c>
      <c r="G11" s="13" t="s">
        <v>40</v>
      </c>
      <c r="H11" s="20" t="s">
        <v>41</v>
      </c>
      <c r="I11" s="20"/>
    </row>
    <row r="12" spans="2:9" ht="16.5" customHeight="1">
      <c r="B12" s="2" t="s">
        <v>42</v>
      </c>
      <c r="C12" s="2"/>
      <c r="D12" s="2"/>
      <c r="E12" s="3" t="s">
        <v>43</v>
      </c>
      <c r="F12" s="4" t="s">
        <v>44</v>
      </c>
      <c r="G12" s="4" t="s">
        <v>45</v>
      </c>
      <c r="H12" s="18" t="s">
        <v>46</v>
      </c>
      <c r="I12" s="18"/>
    </row>
    <row r="13" spans="2:9" ht="16.5" customHeight="1">
      <c r="B13" s="5"/>
      <c r="C13" s="6" t="s">
        <v>47</v>
      </c>
      <c r="D13" s="7"/>
      <c r="E13" s="8" t="s">
        <v>48</v>
      </c>
      <c r="F13" s="9" t="s">
        <v>49</v>
      </c>
      <c r="G13" s="9" t="s">
        <v>50</v>
      </c>
      <c r="H13" s="19" t="s">
        <v>51</v>
      </c>
      <c r="I13" s="19"/>
    </row>
    <row r="14" spans="2:9" ht="16.5" customHeight="1">
      <c r="B14" s="10"/>
      <c r="C14" s="10"/>
      <c r="D14" s="11" t="s">
        <v>52</v>
      </c>
      <c r="E14" s="12" t="s">
        <v>53</v>
      </c>
      <c r="F14" s="13" t="s">
        <v>54</v>
      </c>
      <c r="G14" s="13" t="s">
        <v>55</v>
      </c>
      <c r="H14" s="20" t="s">
        <v>56</v>
      </c>
      <c r="I14" s="20"/>
    </row>
    <row r="15" spans="2:9" ht="16.5" customHeight="1">
      <c r="B15" s="10"/>
      <c r="C15" s="10"/>
      <c r="D15" s="11" t="s">
        <v>57</v>
      </c>
      <c r="E15" s="12" t="s">
        <v>58</v>
      </c>
      <c r="F15" s="13" t="s">
        <v>59</v>
      </c>
      <c r="G15" s="13" t="s">
        <v>60</v>
      </c>
      <c r="H15" s="20" t="s">
        <v>61</v>
      </c>
      <c r="I15" s="20"/>
    </row>
    <row r="16" spans="2:9" ht="16.5" customHeight="1">
      <c r="B16" s="10"/>
      <c r="C16" s="10"/>
      <c r="D16" s="11" t="s">
        <v>62</v>
      </c>
      <c r="E16" s="12" t="s">
        <v>63</v>
      </c>
      <c r="F16" s="13" t="s">
        <v>64</v>
      </c>
      <c r="G16" s="13" t="s">
        <v>65</v>
      </c>
      <c r="H16" s="20" t="s">
        <v>66</v>
      </c>
      <c r="I16" s="20"/>
    </row>
    <row r="17" spans="2:9" ht="16.5" customHeight="1">
      <c r="B17" s="5"/>
      <c r="C17" s="6" t="s">
        <v>67</v>
      </c>
      <c r="D17" s="7"/>
      <c r="E17" s="8" t="s">
        <v>68</v>
      </c>
      <c r="F17" s="9" t="s">
        <v>69</v>
      </c>
      <c r="G17" s="9" t="s">
        <v>70</v>
      </c>
      <c r="H17" s="19" t="s">
        <v>71</v>
      </c>
      <c r="I17" s="19"/>
    </row>
    <row r="18" spans="2:9" ht="16.5" customHeight="1">
      <c r="B18" s="10"/>
      <c r="C18" s="10"/>
      <c r="D18" s="11" t="s">
        <v>72</v>
      </c>
      <c r="E18" s="12" t="s">
        <v>73</v>
      </c>
      <c r="F18" s="13" t="s">
        <v>74</v>
      </c>
      <c r="G18" s="13" t="s">
        <v>70</v>
      </c>
      <c r="H18" s="20" t="s">
        <v>75</v>
      </c>
      <c r="I18" s="20"/>
    </row>
    <row r="19" spans="2:9" ht="16.5" customHeight="1">
      <c r="B19" s="2" t="s">
        <v>76</v>
      </c>
      <c r="C19" s="2"/>
      <c r="D19" s="2"/>
      <c r="E19" s="3" t="s">
        <v>77</v>
      </c>
      <c r="F19" s="4" t="s">
        <v>78</v>
      </c>
      <c r="G19" s="4" t="s">
        <v>79</v>
      </c>
      <c r="H19" s="18" t="s">
        <v>80</v>
      </c>
      <c r="I19" s="18"/>
    </row>
    <row r="20" spans="2:9" ht="16.5" customHeight="1">
      <c r="B20" s="5"/>
      <c r="C20" s="6" t="s">
        <v>81</v>
      </c>
      <c r="D20" s="7"/>
      <c r="E20" s="8" t="s">
        <v>82</v>
      </c>
      <c r="F20" s="9" t="s">
        <v>83</v>
      </c>
      <c r="G20" s="9" t="s">
        <v>84</v>
      </c>
      <c r="H20" s="19" t="s">
        <v>85</v>
      </c>
      <c r="I20" s="19"/>
    </row>
    <row r="21" spans="2:9" ht="16.5" customHeight="1">
      <c r="B21" s="10"/>
      <c r="C21" s="10"/>
      <c r="D21" s="11" t="s">
        <v>86</v>
      </c>
      <c r="E21" s="12" t="s">
        <v>87</v>
      </c>
      <c r="F21" s="13" t="s">
        <v>88</v>
      </c>
      <c r="G21" s="13" t="s">
        <v>89</v>
      </c>
      <c r="H21" s="20" t="s">
        <v>90</v>
      </c>
      <c r="I21" s="20"/>
    </row>
    <row r="22" spans="2:9" ht="16.5" customHeight="1">
      <c r="B22" s="10"/>
      <c r="C22" s="10"/>
      <c r="D22" s="11" t="s">
        <v>91</v>
      </c>
      <c r="E22" s="12" t="s">
        <v>16</v>
      </c>
      <c r="F22" s="13" t="s">
        <v>89</v>
      </c>
      <c r="G22" s="13" t="s">
        <v>92</v>
      </c>
      <c r="H22" s="20" t="s">
        <v>84</v>
      </c>
      <c r="I22" s="20"/>
    </row>
    <row r="23" spans="2:9" ht="16.5" customHeight="1">
      <c r="B23" s="5"/>
      <c r="C23" s="6" t="s">
        <v>93</v>
      </c>
      <c r="D23" s="7"/>
      <c r="E23" s="8" t="s">
        <v>94</v>
      </c>
      <c r="F23" s="9" t="s">
        <v>95</v>
      </c>
      <c r="G23" s="9" t="s">
        <v>96</v>
      </c>
      <c r="H23" s="19" t="s">
        <v>97</v>
      </c>
      <c r="I23" s="19"/>
    </row>
    <row r="24" spans="2:9" ht="16.5" customHeight="1">
      <c r="B24" s="10"/>
      <c r="C24" s="10"/>
      <c r="D24" s="11" t="s">
        <v>52</v>
      </c>
      <c r="E24" s="12" t="s">
        <v>53</v>
      </c>
      <c r="F24" s="13" t="s">
        <v>98</v>
      </c>
      <c r="G24" s="13" t="s">
        <v>99</v>
      </c>
      <c r="H24" s="20" t="s">
        <v>100</v>
      </c>
      <c r="I24" s="20"/>
    </row>
    <row r="25" spans="2:9" ht="16.5" customHeight="1">
      <c r="B25" s="10"/>
      <c r="C25" s="10"/>
      <c r="D25" s="11" t="s">
        <v>57</v>
      </c>
      <c r="E25" s="12" t="s">
        <v>58</v>
      </c>
      <c r="F25" s="13" t="s">
        <v>101</v>
      </c>
      <c r="G25" s="13" t="s">
        <v>102</v>
      </c>
      <c r="H25" s="20" t="s">
        <v>103</v>
      </c>
      <c r="I25" s="20"/>
    </row>
    <row r="26" spans="2:9" ht="16.5" customHeight="1">
      <c r="B26" s="10"/>
      <c r="C26" s="10"/>
      <c r="D26" s="11" t="s">
        <v>62</v>
      </c>
      <c r="E26" s="12" t="s">
        <v>63</v>
      </c>
      <c r="F26" s="13" t="s">
        <v>104</v>
      </c>
      <c r="G26" s="13" t="s">
        <v>105</v>
      </c>
      <c r="H26" s="20" t="s">
        <v>106</v>
      </c>
      <c r="I26" s="20"/>
    </row>
    <row r="27" spans="2:9" ht="16.5" customHeight="1">
      <c r="B27" s="10"/>
      <c r="C27" s="10"/>
      <c r="D27" s="11" t="s">
        <v>72</v>
      </c>
      <c r="E27" s="12" t="s">
        <v>73</v>
      </c>
      <c r="F27" s="13" t="s">
        <v>107</v>
      </c>
      <c r="G27" s="13" t="s">
        <v>108</v>
      </c>
      <c r="H27" s="20" t="s">
        <v>109</v>
      </c>
      <c r="I27" s="20"/>
    </row>
    <row r="28" spans="2:9" ht="16.5" customHeight="1">
      <c r="B28" s="10"/>
      <c r="C28" s="10"/>
      <c r="D28" s="11" t="s">
        <v>91</v>
      </c>
      <c r="E28" s="12" t="s">
        <v>16</v>
      </c>
      <c r="F28" s="13" t="s">
        <v>110</v>
      </c>
      <c r="G28" s="13" t="s">
        <v>111</v>
      </c>
      <c r="H28" s="20" t="s">
        <v>112</v>
      </c>
      <c r="I28" s="20"/>
    </row>
    <row r="29" spans="2:9" ht="16.5" customHeight="1">
      <c r="B29" s="10"/>
      <c r="C29" s="10"/>
      <c r="D29" s="11" t="s">
        <v>113</v>
      </c>
      <c r="E29" s="12" t="s">
        <v>114</v>
      </c>
      <c r="F29" s="13" t="s">
        <v>115</v>
      </c>
      <c r="G29" s="13" t="s">
        <v>92</v>
      </c>
      <c r="H29" s="20" t="s">
        <v>116</v>
      </c>
      <c r="I29" s="20"/>
    </row>
    <row r="30" spans="1:10" ht="11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1.25" customHeight="1">
      <c r="A31" s="15"/>
      <c r="B31" s="15"/>
      <c r="C31" s="15"/>
      <c r="D31" s="15"/>
      <c r="E31" s="15"/>
      <c r="F31" s="15"/>
      <c r="G31" s="15"/>
      <c r="H31" s="15"/>
      <c r="I31" s="21" t="s">
        <v>117</v>
      </c>
      <c r="J31" s="21"/>
    </row>
    <row r="32" spans="1:10" ht="63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2:9" ht="19.5" customHeight="1">
      <c r="B33" s="10"/>
      <c r="C33" s="10"/>
      <c r="D33" s="11" t="s">
        <v>118</v>
      </c>
      <c r="E33" s="12" t="s">
        <v>119</v>
      </c>
      <c r="F33" s="13" t="s">
        <v>120</v>
      </c>
      <c r="G33" s="13" t="s">
        <v>121</v>
      </c>
      <c r="H33" s="20" t="s">
        <v>122</v>
      </c>
      <c r="I33" s="20"/>
    </row>
    <row r="34" spans="2:9" ht="16.5" customHeight="1">
      <c r="B34" s="2" t="s">
        <v>123</v>
      </c>
      <c r="C34" s="2"/>
      <c r="D34" s="2"/>
      <c r="E34" s="3" t="s">
        <v>124</v>
      </c>
      <c r="F34" s="4" t="s">
        <v>125</v>
      </c>
      <c r="G34" s="4" t="s">
        <v>126</v>
      </c>
      <c r="H34" s="18" t="s">
        <v>127</v>
      </c>
      <c r="I34" s="18"/>
    </row>
    <row r="35" spans="2:9" ht="16.5" customHeight="1">
      <c r="B35" s="5"/>
      <c r="C35" s="6" t="s">
        <v>128</v>
      </c>
      <c r="D35" s="7"/>
      <c r="E35" s="8" t="s">
        <v>129</v>
      </c>
      <c r="F35" s="9" t="s">
        <v>125</v>
      </c>
      <c r="G35" s="9" t="s">
        <v>126</v>
      </c>
      <c r="H35" s="19" t="s">
        <v>127</v>
      </c>
      <c r="I35" s="19"/>
    </row>
    <row r="36" spans="2:9" ht="16.5" customHeight="1">
      <c r="B36" s="10"/>
      <c r="C36" s="10"/>
      <c r="D36" s="11" t="s">
        <v>130</v>
      </c>
      <c r="E36" s="12" t="s">
        <v>131</v>
      </c>
      <c r="F36" s="13" t="s">
        <v>125</v>
      </c>
      <c r="G36" s="13" t="s">
        <v>126</v>
      </c>
      <c r="H36" s="20" t="s">
        <v>127</v>
      </c>
      <c r="I36" s="20"/>
    </row>
    <row r="37" spans="2:9" ht="16.5" customHeight="1">
      <c r="B37" s="2" t="s">
        <v>132</v>
      </c>
      <c r="C37" s="2"/>
      <c r="D37" s="2"/>
      <c r="E37" s="3" t="s">
        <v>133</v>
      </c>
      <c r="F37" s="4" t="s">
        <v>134</v>
      </c>
      <c r="G37" s="4" t="s">
        <v>135</v>
      </c>
      <c r="H37" s="18" t="s">
        <v>136</v>
      </c>
      <c r="I37" s="18"/>
    </row>
    <row r="38" spans="2:9" ht="16.5" customHeight="1">
      <c r="B38" s="5"/>
      <c r="C38" s="6" t="s">
        <v>137</v>
      </c>
      <c r="D38" s="7"/>
      <c r="E38" s="8" t="s">
        <v>138</v>
      </c>
      <c r="F38" s="9" t="s">
        <v>139</v>
      </c>
      <c r="G38" s="9" t="s">
        <v>140</v>
      </c>
      <c r="H38" s="19" t="s">
        <v>141</v>
      </c>
      <c r="I38" s="19"/>
    </row>
    <row r="39" spans="2:9" ht="19.5" customHeight="1">
      <c r="B39" s="10"/>
      <c r="C39" s="10"/>
      <c r="D39" s="11" t="s">
        <v>142</v>
      </c>
      <c r="E39" s="12" t="s">
        <v>143</v>
      </c>
      <c r="F39" s="13" t="s">
        <v>144</v>
      </c>
      <c r="G39" s="13" t="s">
        <v>145</v>
      </c>
      <c r="H39" s="20" t="s">
        <v>146</v>
      </c>
      <c r="I39" s="20"/>
    </row>
    <row r="40" spans="2:9" ht="16.5" customHeight="1">
      <c r="B40" s="10"/>
      <c r="C40" s="10"/>
      <c r="D40" s="11" t="s">
        <v>113</v>
      </c>
      <c r="E40" s="12" t="s">
        <v>114</v>
      </c>
      <c r="F40" s="13" t="s">
        <v>147</v>
      </c>
      <c r="G40" s="13" t="s">
        <v>148</v>
      </c>
      <c r="H40" s="20" t="s">
        <v>149</v>
      </c>
      <c r="I40" s="20"/>
    </row>
    <row r="41" spans="2:9" ht="16.5" customHeight="1">
      <c r="B41" s="10"/>
      <c r="C41" s="10"/>
      <c r="D41" s="11" t="s">
        <v>150</v>
      </c>
      <c r="E41" s="12" t="s">
        <v>34</v>
      </c>
      <c r="F41" s="13" t="s">
        <v>151</v>
      </c>
      <c r="G41" s="13" t="s">
        <v>152</v>
      </c>
      <c r="H41" s="20" t="s">
        <v>153</v>
      </c>
      <c r="I41" s="20"/>
    </row>
    <row r="42" spans="2:9" ht="16.5" customHeight="1">
      <c r="B42" s="10"/>
      <c r="C42" s="10"/>
      <c r="D42" s="11" t="s">
        <v>33</v>
      </c>
      <c r="E42" s="12" t="s">
        <v>34</v>
      </c>
      <c r="F42" s="13" t="s">
        <v>154</v>
      </c>
      <c r="G42" s="13" t="s">
        <v>155</v>
      </c>
      <c r="H42" s="20" t="s">
        <v>156</v>
      </c>
      <c r="I42" s="20"/>
    </row>
    <row r="43" spans="2:9" ht="16.5" customHeight="1">
      <c r="B43" s="10"/>
      <c r="C43" s="10"/>
      <c r="D43" s="11" t="s">
        <v>38</v>
      </c>
      <c r="E43" s="12" t="s">
        <v>34</v>
      </c>
      <c r="F43" s="13" t="s">
        <v>157</v>
      </c>
      <c r="G43" s="13" t="s">
        <v>158</v>
      </c>
      <c r="H43" s="20" t="s">
        <v>159</v>
      </c>
      <c r="I43" s="20"/>
    </row>
    <row r="44" spans="2:9" ht="16.5" customHeight="1">
      <c r="B44" s="5"/>
      <c r="C44" s="6" t="s">
        <v>160</v>
      </c>
      <c r="D44" s="7"/>
      <c r="E44" s="8" t="s">
        <v>161</v>
      </c>
      <c r="F44" s="9" t="s">
        <v>162</v>
      </c>
      <c r="G44" s="9" t="s">
        <v>163</v>
      </c>
      <c r="H44" s="19" t="s">
        <v>164</v>
      </c>
      <c r="I44" s="19"/>
    </row>
    <row r="45" spans="2:9" ht="16.5" customHeight="1">
      <c r="B45" s="10"/>
      <c r="C45" s="10"/>
      <c r="D45" s="11" t="s">
        <v>165</v>
      </c>
      <c r="E45" s="12" t="s">
        <v>166</v>
      </c>
      <c r="F45" s="13" t="s">
        <v>167</v>
      </c>
      <c r="G45" s="13" t="s">
        <v>168</v>
      </c>
      <c r="H45" s="20" t="s">
        <v>169</v>
      </c>
      <c r="I45" s="20"/>
    </row>
    <row r="46" spans="2:9" ht="16.5" customHeight="1">
      <c r="B46" s="10"/>
      <c r="C46" s="10"/>
      <c r="D46" s="11" t="s">
        <v>52</v>
      </c>
      <c r="E46" s="12" t="s">
        <v>53</v>
      </c>
      <c r="F46" s="13" t="s">
        <v>170</v>
      </c>
      <c r="G46" s="13" t="s">
        <v>171</v>
      </c>
      <c r="H46" s="20" t="s">
        <v>172</v>
      </c>
      <c r="I46" s="20"/>
    </row>
    <row r="47" spans="2:9" ht="16.5" customHeight="1">
      <c r="B47" s="10"/>
      <c r="C47" s="10"/>
      <c r="D47" s="11" t="s">
        <v>57</v>
      </c>
      <c r="E47" s="12" t="s">
        <v>58</v>
      </c>
      <c r="F47" s="13" t="s">
        <v>173</v>
      </c>
      <c r="G47" s="13" t="s">
        <v>174</v>
      </c>
      <c r="H47" s="20" t="s">
        <v>175</v>
      </c>
      <c r="I47" s="20"/>
    </row>
    <row r="48" spans="2:9" ht="16.5" customHeight="1">
      <c r="B48" s="10"/>
      <c r="C48" s="10"/>
      <c r="D48" s="11" t="s">
        <v>62</v>
      </c>
      <c r="E48" s="12" t="s">
        <v>63</v>
      </c>
      <c r="F48" s="13" t="s">
        <v>176</v>
      </c>
      <c r="G48" s="13" t="s">
        <v>177</v>
      </c>
      <c r="H48" s="20" t="s">
        <v>178</v>
      </c>
      <c r="I48" s="20"/>
    </row>
    <row r="49" spans="2:9" ht="16.5" customHeight="1">
      <c r="B49" s="10"/>
      <c r="C49" s="10"/>
      <c r="D49" s="11" t="s">
        <v>179</v>
      </c>
      <c r="E49" s="12" t="s">
        <v>180</v>
      </c>
      <c r="F49" s="13" t="s">
        <v>181</v>
      </c>
      <c r="G49" s="13" t="s">
        <v>182</v>
      </c>
      <c r="H49" s="20" t="s">
        <v>183</v>
      </c>
      <c r="I49" s="20"/>
    </row>
    <row r="50" spans="2:9" ht="16.5" customHeight="1">
      <c r="B50" s="10"/>
      <c r="C50" s="10"/>
      <c r="D50" s="11" t="s">
        <v>184</v>
      </c>
      <c r="E50" s="12" t="s">
        <v>180</v>
      </c>
      <c r="F50" s="13" t="s">
        <v>185</v>
      </c>
      <c r="G50" s="13" t="s">
        <v>186</v>
      </c>
      <c r="H50" s="20" t="s">
        <v>187</v>
      </c>
      <c r="I50" s="20"/>
    </row>
    <row r="51" spans="2:9" ht="16.5" customHeight="1">
      <c r="B51" s="10"/>
      <c r="C51" s="10"/>
      <c r="D51" s="11" t="s">
        <v>72</v>
      </c>
      <c r="E51" s="12" t="s">
        <v>73</v>
      </c>
      <c r="F51" s="13" t="s">
        <v>188</v>
      </c>
      <c r="G51" s="13" t="s">
        <v>189</v>
      </c>
      <c r="H51" s="20" t="s">
        <v>190</v>
      </c>
      <c r="I51" s="20"/>
    </row>
    <row r="52" spans="2:9" ht="16.5" customHeight="1">
      <c r="B52" s="10"/>
      <c r="C52" s="10"/>
      <c r="D52" s="11" t="s">
        <v>191</v>
      </c>
      <c r="E52" s="12" t="s">
        <v>192</v>
      </c>
      <c r="F52" s="13" t="s">
        <v>193</v>
      </c>
      <c r="G52" s="13" t="s">
        <v>194</v>
      </c>
      <c r="H52" s="20" t="s">
        <v>195</v>
      </c>
      <c r="I52" s="20"/>
    </row>
    <row r="53" spans="2:9" ht="16.5" customHeight="1">
      <c r="B53" s="10"/>
      <c r="C53" s="10"/>
      <c r="D53" s="11" t="s">
        <v>196</v>
      </c>
      <c r="E53" s="12" t="s">
        <v>197</v>
      </c>
      <c r="F53" s="13" t="s">
        <v>198</v>
      </c>
      <c r="G53" s="13" t="s">
        <v>121</v>
      </c>
      <c r="H53" s="20" t="s">
        <v>199</v>
      </c>
      <c r="I53" s="20"/>
    </row>
    <row r="54" spans="2:9" ht="16.5" customHeight="1">
      <c r="B54" s="10"/>
      <c r="C54" s="10"/>
      <c r="D54" s="11" t="s">
        <v>200</v>
      </c>
      <c r="E54" s="12" t="s">
        <v>201</v>
      </c>
      <c r="F54" s="13" t="s">
        <v>202</v>
      </c>
      <c r="G54" s="13" t="s">
        <v>203</v>
      </c>
      <c r="H54" s="20" t="s">
        <v>204</v>
      </c>
      <c r="I54" s="20"/>
    </row>
    <row r="55" spans="2:9" ht="16.5" customHeight="1">
      <c r="B55" s="10"/>
      <c r="C55" s="10"/>
      <c r="D55" s="11" t="s">
        <v>91</v>
      </c>
      <c r="E55" s="12" t="s">
        <v>16</v>
      </c>
      <c r="F55" s="13" t="s">
        <v>205</v>
      </c>
      <c r="G55" s="13" t="s">
        <v>206</v>
      </c>
      <c r="H55" s="20" t="s">
        <v>207</v>
      </c>
      <c r="I55" s="20"/>
    </row>
    <row r="56" spans="2:9" ht="16.5" customHeight="1">
      <c r="B56" s="10"/>
      <c r="C56" s="10"/>
      <c r="D56" s="11" t="s">
        <v>208</v>
      </c>
      <c r="E56" s="12" t="s">
        <v>209</v>
      </c>
      <c r="F56" s="13" t="s">
        <v>210</v>
      </c>
      <c r="G56" s="13" t="s">
        <v>211</v>
      </c>
      <c r="H56" s="20" t="s">
        <v>212</v>
      </c>
      <c r="I56" s="20"/>
    </row>
    <row r="57" spans="2:9" ht="16.5" customHeight="1">
      <c r="B57" s="10"/>
      <c r="C57" s="10"/>
      <c r="D57" s="11" t="s">
        <v>213</v>
      </c>
      <c r="E57" s="12" t="s">
        <v>214</v>
      </c>
      <c r="F57" s="13" t="s">
        <v>215</v>
      </c>
      <c r="G57" s="13" t="s">
        <v>216</v>
      </c>
      <c r="H57" s="20" t="s">
        <v>217</v>
      </c>
      <c r="I57" s="20"/>
    </row>
    <row r="58" spans="2:9" ht="19.5" customHeight="1">
      <c r="B58" s="10"/>
      <c r="C58" s="10"/>
      <c r="D58" s="11" t="s">
        <v>118</v>
      </c>
      <c r="E58" s="12" t="s">
        <v>119</v>
      </c>
      <c r="F58" s="13" t="s">
        <v>218</v>
      </c>
      <c r="G58" s="13" t="s">
        <v>219</v>
      </c>
      <c r="H58" s="20" t="s">
        <v>220</v>
      </c>
      <c r="I58" s="20"/>
    </row>
    <row r="59" spans="2:9" ht="16.5" customHeight="1">
      <c r="B59" s="10"/>
      <c r="C59" s="10"/>
      <c r="D59" s="11" t="s">
        <v>150</v>
      </c>
      <c r="E59" s="12" t="s">
        <v>34</v>
      </c>
      <c r="F59" s="13" t="s">
        <v>221</v>
      </c>
      <c r="G59" s="13" t="s">
        <v>222</v>
      </c>
      <c r="H59" s="20" t="s">
        <v>223</v>
      </c>
      <c r="I59" s="20"/>
    </row>
    <row r="60" spans="2:9" ht="16.5" customHeight="1">
      <c r="B60" s="5"/>
      <c r="C60" s="6" t="s">
        <v>224</v>
      </c>
      <c r="D60" s="7"/>
      <c r="E60" s="8" t="s">
        <v>225</v>
      </c>
      <c r="F60" s="9" t="s">
        <v>226</v>
      </c>
      <c r="G60" s="9" t="s">
        <v>227</v>
      </c>
      <c r="H60" s="19" t="s">
        <v>228</v>
      </c>
      <c r="I60" s="19"/>
    </row>
    <row r="61" spans="2:9" ht="16.5" customHeight="1">
      <c r="B61" s="10"/>
      <c r="C61" s="10"/>
      <c r="D61" s="11" t="s">
        <v>91</v>
      </c>
      <c r="E61" s="12" t="s">
        <v>16</v>
      </c>
      <c r="F61" s="13" t="s">
        <v>229</v>
      </c>
      <c r="G61" s="13" t="s">
        <v>230</v>
      </c>
      <c r="H61" s="20" t="s">
        <v>231</v>
      </c>
      <c r="I61" s="20"/>
    </row>
    <row r="62" spans="2:9" ht="16.5" customHeight="1">
      <c r="B62" s="10"/>
      <c r="C62" s="10"/>
      <c r="D62" s="11" t="s">
        <v>232</v>
      </c>
      <c r="E62" s="12" t="s">
        <v>233</v>
      </c>
      <c r="F62" s="13" t="s">
        <v>234</v>
      </c>
      <c r="G62" s="13" t="s">
        <v>235</v>
      </c>
      <c r="H62" s="20" t="s">
        <v>235</v>
      </c>
      <c r="I62" s="20"/>
    </row>
    <row r="63" spans="1:10" ht="13.5" customHeight="1">
      <c r="A63" s="15"/>
      <c r="B63" s="15"/>
      <c r="C63" s="15"/>
      <c r="D63" s="15"/>
      <c r="E63" s="15"/>
      <c r="F63" s="15"/>
      <c r="G63" s="15"/>
      <c r="H63" s="15"/>
      <c r="I63" s="21" t="s">
        <v>236</v>
      </c>
      <c r="J63" s="21"/>
    </row>
    <row r="64" spans="1:10" ht="6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2:9" ht="16.5" customHeight="1">
      <c r="B65" s="2" t="s">
        <v>237</v>
      </c>
      <c r="C65" s="2"/>
      <c r="D65" s="2"/>
      <c r="E65" s="3" t="s">
        <v>238</v>
      </c>
      <c r="F65" s="4" t="s">
        <v>239</v>
      </c>
      <c r="G65" s="4" t="s">
        <v>240</v>
      </c>
      <c r="H65" s="18" t="s">
        <v>241</v>
      </c>
      <c r="I65" s="18"/>
    </row>
    <row r="66" spans="2:9" ht="16.5" customHeight="1">
      <c r="B66" s="5"/>
      <c r="C66" s="6" t="s">
        <v>242</v>
      </c>
      <c r="D66" s="7"/>
      <c r="E66" s="8" t="s">
        <v>243</v>
      </c>
      <c r="F66" s="9" t="s">
        <v>244</v>
      </c>
      <c r="G66" s="9" t="s">
        <v>240</v>
      </c>
      <c r="H66" s="19" t="s">
        <v>245</v>
      </c>
      <c r="I66" s="19"/>
    </row>
    <row r="67" spans="2:9" ht="16.5" customHeight="1">
      <c r="B67" s="10"/>
      <c r="C67" s="10"/>
      <c r="D67" s="11" t="s">
        <v>150</v>
      </c>
      <c r="E67" s="12" t="s">
        <v>34</v>
      </c>
      <c r="F67" s="13" t="s">
        <v>246</v>
      </c>
      <c r="G67" s="13" t="s">
        <v>247</v>
      </c>
      <c r="H67" s="20" t="s">
        <v>248</v>
      </c>
      <c r="I67" s="20"/>
    </row>
    <row r="68" spans="2:9" ht="16.5" customHeight="1">
      <c r="B68" s="10"/>
      <c r="C68" s="10"/>
      <c r="D68" s="11" t="s">
        <v>249</v>
      </c>
      <c r="E68" s="12" t="s">
        <v>250</v>
      </c>
      <c r="F68" s="13" t="s">
        <v>234</v>
      </c>
      <c r="G68" s="13" t="s">
        <v>251</v>
      </c>
      <c r="H68" s="20" t="s">
        <v>251</v>
      </c>
      <c r="I68" s="20"/>
    </row>
    <row r="69" spans="2:9" ht="16.5" customHeight="1">
      <c r="B69" s="2" t="s">
        <v>252</v>
      </c>
      <c r="C69" s="2"/>
      <c r="D69" s="2"/>
      <c r="E69" s="3" t="s">
        <v>253</v>
      </c>
      <c r="F69" s="4" t="s">
        <v>254</v>
      </c>
      <c r="G69" s="4" t="s">
        <v>255</v>
      </c>
      <c r="H69" s="18" t="s">
        <v>256</v>
      </c>
      <c r="I69" s="18"/>
    </row>
    <row r="70" spans="2:9" ht="16.5" customHeight="1">
      <c r="B70" s="5"/>
      <c r="C70" s="6" t="s">
        <v>257</v>
      </c>
      <c r="D70" s="7"/>
      <c r="E70" s="8" t="s">
        <v>258</v>
      </c>
      <c r="F70" s="9" t="s">
        <v>259</v>
      </c>
      <c r="G70" s="9" t="s">
        <v>260</v>
      </c>
      <c r="H70" s="19" t="s">
        <v>261</v>
      </c>
      <c r="I70" s="19"/>
    </row>
    <row r="71" spans="2:9" ht="30" customHeight="1">
      <c r="B71" s="10"/>
      <c r="C71" s="10"/>
      <c r="D71" s="11" t="s">
        <v>262</v>
      </c>
      <c r="E71" s="12" t="s">
        <v>263</v>
      </c>
      <c r="F71" s="13" t="s">
        <v>264</v>
      </c>
      <c r="G71" s="13" t="s">
        <v>260</v>
      </c>
      <c r="H71" s="20" t="s">
        <v>265</v>
      </c>
      <c r="I71" s="20"/>
    </row>
    <row r="72" spans="2:9" ht="16.5" customHeight="1">
      <c r="B72" s="5"/>
      <c r="C72" s="6" t="s">
        <v>266</v>
      </c>
      <c r="D72" s="7"/>
      <c r="E72" s="8" t="s">
        <v>267</v>
      </c>
      <c r="F72" s="9" t="s">
        <v>268</v>
      </c>
      <c r="G72" s="9" t="s">
        <v>269</v>
      </c>
      <c r="H72" s="19" t="s">
        <v>270</v>
      </c>
      <c r="I72" s="19"/>
    </row>
    <row r="73" spans="2:9" ht="30" customHeight="1">
      <c r="B73" s="10"/>
      <c r="C73" s="10"/>
      <c r="D73" s="11" t="s">
        <v>262</v>
      </c>
      <c r="E73" s="12" t="s">
        <v>263</v>
      </c>
      <c r="F73" s="13" t="s">
        <v>271</v>
      </c>
      <c r="G73" s="13" t="s">
        <v>108</v>
      </c>
      <c r="H73" s="20" t="s">
        <v>272</v>
      </c>
      <c r="I73" s="20"/>
    </row>
    <row r="74" spans="2:9" ht="16.5" customHeight="1">
      <c r="B74" s="10"/>
      <c r="C74" s="10"/>
      <c r="D74" s="11" t="s">
        <v>179</v>
      </c>
      <c r="E74" s="12" t="s">
        <v>180</v>
      </c>
      <c r="F74" s="13" t="s">
        <v>273</v>
      </c>
      <c r="G74" s="13" t="s">
        <v>274</v>
      </c>
      <c r="H74" s="20" t="s">
        <v>275</v>
      </c>
      <c r="I74" s="20"/>
    </row>
    <row r="75" spans="2:9" ht="16.5" customHeight="1">
      <c r="B75" s="2" t="s">
        <v>276</v>
      </c>
      <c r="C75" s="2"/>
      <c r="D75" s="2"/>
      <c r="E75" s="3" t="s">
        <v>277</v>
      </c>
      <c r="F75" s="4" t="s">
        <v>278</v>
      </c>
      <c r="G75" s="4" t="s">
        <v>279</v>
      </c>
      <c r="H75" s="18" t="s">
        <v>280</v>
      </c>
      <c r="I75" s="18"/>
    </row>
    <row r="76" spans="2:9" ht="16.5" customHeight="1">
      <c r="B76" s="5"/>
      <c r="C76" s="6" t="s">
        <v>281</v>
      </c>
      <c r="D76" s="7"/>
      <c r="E76" s="8" t="s">
        <v>282</v>
      </c>
      <c r="F76" s="9" t="s">
        <v>283</v>
      </c>
      <c r="G76" s="9" t="s">
        <v>284</v>
      </c>
      <c r="H76" s="19" t="s">
        <v>285</v>
      </c>
      <c r="I76" s="19"/>
    </row>
    <row r="77" spans="2:9" ht="19.5" customHeight="1">
      <c r="B77" s="10"/>
      <c r="C77" s="10"/>
      <c r="D77" s="11" t="s">
        <v>286</v>
      </c>
      <c r="E77" s="12" t="s">
        <v>287</v>
      </c>
      <c r="F77" s="13" t="s">
        <v>283</v>
      </c>
      <c r="G77" s="13" t="s">
        <v>284</v>
      </c>
      <c r="H77" s="20" t="s">
        <v>285</v>
      </c>
      <c r="I77" s="20"/>
    </row>
    <row r="78" spans="2:9" ht="16.5" customHeight="1">
      <c r="B78" s="5"/>
      <c r="C78" s="6" t="s">
        <v>288</v>
      </c>
      <c r="D78" s="7"/>
      <c r="E78" s="8" t="s">
        <v>289</v>
      </c>
      <c r="F78" s="9" t="s">
        <v>290</v>
      </c>
      <c r="G78" s="9" t="s">
        <v>291</v>
      </c>
      <c r="H78" s="19" t="s">
        <v>292</v>
      </c>
      <c r="I78" s="19"/>
    </row>
    <row r="79" spans="2:9" ht="16.5" customHeight="1">
      <c r="B79" s="10"/>
      <c r="C79" s="10"/>
      <c r="D79" s="11" t="s">
        <v>72</v>
      </c>
      <c r="E79" s="12" t="s">
        <v>73</v>
      </c>
      <c r="F79" s="13" t="s">
        <v>293</v>
      </c>
      <c r="G79" s="13" t="s">
        <v>294</v>
      </c>
      <c r="H79" s="20" t="s">
        <v>295</v>
      </c>
      <c r="I79" s="20"/>
    </row>
    <row r="80" spans="2:9" ht="16.5" customHeight="1">
      <c r="B80" s="10"/>
      <c r="C80" s="10"/>
      <c r="D80" s="11" t="s">
        <v>200</v>
      </c>
      <c r="E80" s="12" t="s">
        <v>201</v>
      </c>
      <c r="F80" s="13" t="s">
        <v>296</v>
      </c>
      <c r="G80" s="13" t="s">
        <v>297</v>
      </c>
      <c r="H80" s="20" t="s">
        <v>298</v>
      </c>
      <c r="I80" s="20"/>
    </row>
    <row r="81" spans="2:9" ht="16.5" customHeight="1">
      <c r="B81" s="10"/>
      <c r="C81" s="10"/>
      <c r="D81" s="11" t="s">
        <v>208</v>
      </c>
      <c r="E81" s="12" t="s">
        <v>209</v>
      </c>
      <c r="F81" s="13" t="s">
        <v>299</v>
      </c>
      <c r="G81" s="13" t="s">
        <v>300</v>
      </c>
      <c r="H81" s="20" t="s">
        <v>301</v>
      </c>
      <c r="I81" s="20"/>
    </row>
    <row r="82" spans="2:9" ht="16.5" customHeight="1">
      <c r="B82" s="5"/>
      <c r="C82" s="6" t="s">
        <v>302</v>
      </c>
      <c r="D82" s="7"/>
      <c r="E82" s="8" t="s">
        <v>225</v>
      </c>
      <c r="F82" s="9" t="s">
        <v>303</v>
      </c>
      <c r="G82" s="9" t="s">
        <v>304</v>
      </c>
      <c r="H82" s="19" t="s">
        <v>305</v>
      </c>
      <c r="I82" s="19"/>
    </row>
    <row r="83" spans="2:9" ht="16.5" customHeight="1">
      <c r="B83" s="10"/>
      <c r="C83" s="10"/>
      <c r="D83" s="11" t="s">
        <v>306</v>
      </c>
      <c r="E83" s="12" t="s">
        <v>307</v>
      </c>
      <c r="F83" s="13" t="s">
        <v>308</v>
      </c>
      <c r="G83" s="13" t="s">
        <v>309</v>
      </c>
      <c r="H83" s="20" t="s">
        <v>310</v>
      </c>
      <c r="I83" s="20"/>
    </row>
    <row r="84" spans="2:9" ht="16.5" customHeight="1">
      <c r="B84" s="10"/>
      <c r="C84" s="10"/>
      <c r="D84" s="11" t="s">
        <v>311</v>
      </c>
      <c r="E84" s="12" t="s">
        <v>307</v>
      </c>
      <c r="F84" s="13" t="s">
        <v>309</v>
      </c>
      <c r="G84" s="13" t="s">
        <v>312</v>
      </c>
      <c r="H84" s="20" t="s">
        <v>234</v>
      </c>
      <c r="I84" s="20"/>
    </row>
    <row r="85" spans="2:9" ht="16.5" customHeight="1">
      <c r="B85" s="10"/>
      <c r="C85" s="10"/>
      <c r="D85" s="11" t="s">
        <v>313</v>
      </c>
      <c r="E85" s="12" t="s">
        <v>180</v>
      </c>
      <c r="F85" s="13" t="s">
        <v>314</v>
      </c>
      <c r="G85" s="13" t="s">
        <v>315</v>
      </c>
      <c r="H85" s="20" t="s">
        <v>316</v>
      </c>
      <c r="I85" s="20"/>
    </row>
    <row r="86" spans="2:9" ht="16.5" customHeight="1">
      <c r="B86" s="10"/>
      <c r="C86" s="10"/>
      <c r="D86" s="11" t="s">
        <v>184</v>
      </c>
      <c r="E86" s="12" t="s">
        <v>180</v>
      </c>
      <c r="F86" s="13" t="s">
        <v>317</v>
      </c>
      <c r="G86" s="13" t="s">
        <v>318</v>
      </c>
      <c r="H86" s="20" t="s">
        <v>319</v>
      </c>
      <c r="I86" s="20"/>
    </row>
    <row r="87" spans="2:9" ht="16.5" customHeight="1">
      <c r="B87" s="10"/>
      <c r="C87" s="10"/>
      <c r="D87" s="11" t="s">
        <v>15</v>
      </c>
      <c r="E87" s="12" t="s">
        <v>16</v>
      </c>
      <c r="F87" s="13" t="s">
        <v>320</v>
      </c>
      <c r="G87" s="13" t="s">
        <v>321</v>
      </c>
      <c r="H87" s="20" t="s">
        <v>322</v>
      </c>
      <c r="I87" s="20"/>
    </row>
    <row r="88" spans="2:9" ht="16.5" customHeight="1">
      <c r="B88" s="10"/>
      <c r="C88" s="10"/>
      <c r="D88" s="11" t="s">
        <v>20</v>
      </c>
      <c r="E88" s="12" t="s">
        <v>16</v>
      </c>
      <c r="F88" s="13" t="s">
        <v>323</v>
      </c>
      <c r="G88" s="13" t="s">
        <v>324</v>
      </c>
      <c r="H88" s="20" t="s">
        <v>325</v>
      </c>
      <c r="I88" s="20"/>
    </row>
    <row r="89" spans="2:9" ht="16.5" customHeight="1">
      <c r="B89" s="2" t="s">
        <v>326</v>
      </c>
      <c r="C89" s="2"/>
      <c r="D89" s="2"/>
      <c r="E89" s="3" t="s">
        <v>327</v>
      </c>
      <c r="F89" s="4" t="s">
        <v>328</v>
      </c>
      <c r="G89" s="4" t="s">
        <v>329</v>
      </c>
      <c r="H89" s="18" t="s">
        <v>330</v>
      </c>
      <c r="I89" s="18"/>
    </row>
    <row r="90" spans="2:9" ht="16.5" customHeight="1">
      <c r="B90" s="5"/>
      <c r="C90" s="6" t="s">
        <v>331</v>
      </c>
      <c r="D90" s="7"/>
      <c r="E90" s="8" t="s">
        <v>332</v>
      </c>
      <c r="F90" s="9" t="s">
        <v>333</v>
      </c>
      <c r="G90" s="9" t="s">
        <v>334</v>
      </c>
      <c r="H90" s="19" t="s">
        <v>335</v>
      </c>
      <c r="I90" s="19"/>
    </row>
    <row r="91" spans="2:9" ht="16.5" customHeight="1">
      <c r="B91" s="10"/>
      <c r="C91" s="10"/>
      <c r="D91" s="11" t="s">
        <v>72</v>
      </c>
      <c r="E91" s="12" t="s">
        <v>73</v>
      </c>
      <c r="F91" s="13" t="s">
        <v>336</v>
      </c>
      <c r="G91" s="13" t="s">
        <v>337</v>
      </c>
      <c r="H91" s="20" t="s">
        <v>338</v>
      </c>
      <c r="I91" s="20"/>
    </row>
    <row r="92" spans="2:9" ht="16.5" customHeight="1">
      <c r="B92" s="10"/>
      <c r="C92" s="10"/>
      <c r="D92" s="11" t="s">
        <v>150</v>
      </c>
      <c r="E92" s="12" t="s">
        <v>34</v>
      </c>
      <c r="F92" s="13" t="s">
        <v>339</v>
      </c>
      <c r="G92" s="13" t="s">
        <v>340</v>
      </c>
      <c r="H92" s="20" t="s">
        <v>341</v>
      </c>
      <c r="I92" s="20"/>
    </row>
    <row r="93" spans="2:9" ht="16.5" customHeight="1">
      <c r="B93" s="5"/>
      <c r="C93" s="6" t="s">
        <v>342</v>
      </c>
      <c r="D93" s="7"/>
      <c r="E93" s="8" t="s">
        <v>343</v>
      </c>
      <c r="F93" s="9" t="s">
        <v>344</v>
      </c>
      <c r="G93" s="9" t="s">
        <v>345</v>
      </c>
      <c r="H93" s="19" t="s">
        <v>346</v>
      </c>
      <c r="I93" s="19"/>
    </row>
    <row r="94" spans="1:10" ht="11.25" customHeight="1">
      <c r="A94" s="15"/>
      <c r="B94" s="15"/>
      <c r="C94" s="15"/>
      <c r="D94" s="15"/>
      <c r="E94" s="15"/>
      <c r="F94" s="15"/>
      <c r="G94" s="15"/>
      <c r="H94" s="15"/>
      <c r="I94" s="21" t="s">
        <v>347</v>
      </c>
      <c r="J94" s="21"/>
    </row>
    <row r="95" spans="1:10" ht="63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2:9" ht="16.5" customHeight="1">
      <c r="B96" s="10"/>
      <c r="C96" s="10"/>
      <c r="D96" s="11" t="s">
        <v>72</v>
      </c>
      <c r="E96" s="12" t="s">
        <v>73</v>
      </c>
      <c r="F96" s="13" t="s">
        <v>348</v>
      </c>
      <c r="G96" s="13" t="s">
        <v>345</v>
      </c>
      <c r="H96" s="20" t="s">
        <v>349</v>
      </c>
      <c r="I96" s="20"/>
    </row>
    <row r="97" spans="2:9" ht="16.5" customHeight="1">
      <c r="B97" s="5"/>
      <c r="C97" s="6" t="s">
        <v>350</v>
      </c>
      <c r="D97" s="7"/>
      <c r="E97" s="8" t="s">
        <v>351</v>
      </c>
      <c r="F97" s="9" t="s">
        <v>352</v>
      </c>
      <c r="G97" s="9" t="s">
        <v>353</v>
      </c>
      <c r="H97" s="19" t="s">
        <v>354</v>
      </c>
      <c r="I97" s="19"/>
    </row>
    <row r="98" spans="2:9" ht="16.5" customHeight="1">
      <c r="B98" s="10"/>
      <c r="C98" s="10"/>
      <c r="D98" s="11" t="s">
        <v>165</v>
      </c>
      <c r="E98" s="12" t="s">
        <v>166</v>
      </c>
      <c r="F98" s="13" t="s">
        <v>355</v>
      </c>
      <c r="G98" s="13" t="s">
        <v>356</v>
      </c>
      <c r="H98" s="20" t="s">
        <v>357</v>
      </c>
      <c r="I98" s="20"/>
    </row>
    <row r="99" spans="2:9" ht="16.5" customHeight="1">
      <c r="B99" s="10"/>
      <c r="C99" s="10"/>
      <c r="D99" s="11" t="s">
        <v>52</v>
      </c>
      <c r="E99" s="12" t="s">
        <v>53</v>
      </c>
      <c r="F99" s="13" t="s">
        <v>358</v>
      </c>
      <c r="G99" s="13" t="s">
        <v>359</v>
      </c>
      <c r="H99" s="20" t="s">
        <v>360</v>
      </c>
      <c r="I99" s="20"/>
    </row>
    <row r="100" spans="2:9" ht="16.5" customHeight="1">
      <c r="B100" s="10"/>
      <c r="C100" s="10"/>
      <c r="D100" s="11" t="s">
        <v>57</v>
      </c>
      <c r="E100" s="12" t="s">
        <v>58</v>
      </c>
      <c r="F100" s="13" t="s">
        <v>361</v>
      </c>
      <c r="G100" s="13" t="s">
        <v>362</v>
      </c>
      <c r="H100" s="20" t="s">
        <v>363</v>
      </c>
      <c r="I100" s="20"/>
    </row>
    <row r="101" spans="2:9" ht="16.5" customHeight="1">
      <c r="B101" s="10"/>
      <c r="C101" s="10"/>
      <c r="D101" s="11" t="s">
        <v>179</v>
      </c>
      <c r="E101" s="12" t="s">
        <v>180</v>
      </c>
      <c r="F101" s="13" t="s">
        <v>234</v>
      </c>
      <c r="G101" s="13" t="s">
        <v>364</v>
      </c>
      <c r="H101" s="20" t="s">
        <v>364</v>
      </c>
      <c r="I101" s="20"/>
    </row>
    <row r="102" spans="2:9" ht="16.5" customHeight="1">
      <c r="B102" s="10"/>
      <c r="C102" s="10"/>
      <c r="D102" s="11" t="s">
        <v>208</v>
      </c>
      <c r="E102" s="12" t="s">
        <v>209</v>
      </c>
      <c r="F102" s="13" t="s">
        <v>365</v>
      </c>
      <c r="G102" s="13" t="s">
        <v>366</v>
      </c>
      <c r="H102" s="20" t="s">
        <v>367</v>
      </c>
      <c r="I102" s="20"/>
    </row>
    <row r="103" spans="2:10" ht="5.25" customHeight="1">
      <c r="B103" s="22"/>
      <c r="C103" s="22"/>
      <c r="D103" s="22"/>
      <c r="E103" s="15"/>
      <c r="F103" s="15"/>
      <c r="G103" s="15"/>
      <c r="H103" s="15"/>
      <c r="I103" s="15"/>
      <c r="J103" s="15"/>
    </row>
    <row r="104" spans="2:9" ht="16.5" customHeight="1">
      <c r="B104" s="23" t="s">
        <v>368</v>
      </c>
      <c r="C104" s="23"/>
      <c r="D104" s="23"/>
      <c r="E104" s="23"/>
      <c r="F104" s="14" t="s">
        <v>369</v>
      </c>
      <c r="G104" s="14" t="s">
        <v>370</v>
      </c>
      <c r="H104" s="24" t="s">
        <v>371</v>
      </c>
      <c r="I104" s="24"/>
    </row>
    <row r="105" spans="1:10" ht="391.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1.25" customHeight="1">
      <c r="A106" s="15"/>
      <c r="B106" s="15"/>
      <c r="C106" s="15"/>
      <c r="D106" s="15"/>
      <c r="E106" s="15"/>
      <c r="F106" s="15"/>
      <c r="G106" s="15"/>
      <c r="H106" s="15"/>
      <c r="I106" s="21" t="s">
        <v>372</v>
      </c>
      <c r="J106" s="21"/>
    </row>
  </sheetData>
  <mergeCells count="113">
    <mergeCell ref="A105:J105"/>
    <mergeCell ref="A106:H106"/>
    <mergeCell ref="I106:J106"/>
    <mergeCell ref="B103:D103"/>
    <mergeCell ref="E103:J103"/>
    <mergeCell ref="B104:E104"/>
    <mergeCell ref="H104:I104"/>
    <mergeCell ref="H99:I99"/>
    <mergeCell ref="H100:I100"/>
    <mergeCell ref="H101:I101"/>
    <mergeCell ref="H102:I102"/>
    <mergeCell ref="A95:J95"/>
    <mergeCell ref="H96:I96"/>
    <mergeCell ref="H97:I97"/>
    <mergeCell ref="H98:I98"/>
    <mergeCell ref="H92:I92"/>
    <mergeCell ref="H93:I93"/>
    <mergeCell ref="A94:H94"/>
    <mergeCell ref="I94:J94"/>
    <mergeCell ref="H88:I88"/>
    <mergeCell ref="H89:I89"/>
    <mergeCell ref="H90:I90"/>
    <mergeCell ref="H91:I91"/>
    <mergeCell ref="H84:I84"/>
    <mergeCell ref="H85:I85"/>
    <mergeCell ref="H86:I86"/>
    <mergeCell ref="H87:I87"/>
    <mergeCell ref="H80:I80"/>
    <mergeCell ref="H81:I81"/>
    <mergeCell ref="H82:I82"/>
    <mergeCell ref="H83:I83"/>
    <mergeCell ref="H76:I76"/>
    <mergeCell ref="H77:I77"/>
    <mergeCell ref="H78:I78"/>
    <mergeCell ref="H79:I79"/>
    <mergeCell ref="H72:I72"/>
    <mergeCell ref="H73:I73"/>
    <mergeCell ref="H74:I74"/>
    <mergeCell ref="H75:I75"/>
    <mergeCell ref="H68:I68"/>
    <mergeCell ref="H69:I69"/>
    <mergeCell ref="H70:I70"/>
    <mergeCell ref="H71:I71"/>
    <mergeCell ref="A64:J64"/>
    <mergeCell ref="H65:I65"/>
    <mergeCell ref="H66:I66"/>
    <mergeCell ref="H67:I67"/>
    <mergeCell ref="H60:I60"/>
    <mergeCell ref="H61:I61"/>
    <mergeCell ref="H62:I62"/>
    <mergeCell ref="A63:H63"/>
    <mergeCell ref="I63:J63"/>
    <mergeCell ref="H56:I56"/>
    <mergeCell ref="H57:I57"/>
    <mergeCell ref="H58:I58"/>
    <mergeCell ref="H59:I59"/>
    <mergeCell ref="H52:I52"/>
    <mergeCell ref="H53:I53"/>
    <mergeCell ref="H54:I54"/>
    <mergeCell ref="H55:I55"/>
    <mergeCell ref="H48:I48"/>
    <mergeCell ref="H49:I49"/>
    <mergeCell ref="H50:I50"/>
    <mergeCell ref="H51:I51"/>
    <mergeCell ref="H44:I44"/>
    <mergeCell ref="H45:I45"/>
    <mergeCell ref="H46:I46"/>
    <mergeCell ref="H47:I47"/>
    <mergeCell ref="H40:I40"/>
    <mergeCell ref="H41:I41"/>
    <mergeCell ref="H42:I42"/>
    <mergeCell ref="H43:I43"/>
    <mergeCell ref="H36:I36"/>
    <mergeCell ref="H37:I37"/>
    <mergeCell ref="H38:I38"/>
    <mergeCell ref="H39:I39"/>
    <mergeCell ref="A32:J32"/>
    <mergeCell ref="H33:I33"/>
    <mergeCell ref="H34:I34"/>
    <mergeCell ref="H35:I35"/>
    <mergeCell ref="H28:I28"/>
    <mergeCell ref="H29:I29"/>
    <mergeCell ref="A30:J30"/>
    <mergeCell ref="A31:H31"/>
    <mergeCell ref="I31:J31"/>
    <mergeCell ref="H24:I24"/>
    <mergeCell ref="H25:I25"/>
    <mergeCell ref="H26:I26"/>
    <mergeCell ref="H27:I27"/>
    <mergeCell ref="H20:I20"/>
    <mergeCell ref="H21:I21"/>
    <mergeCell ref="H22:I22"/>
    <mergeCell ref="H23:I23"/>
    <mergeCell ref="H16:I16"/>
    <mergeCell ref="H17:I17"/>
    <mergeCell ref="H18:I18"/>
    <mergeCell ref="H19:I19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A1:J1"/>
    <mergeCell ref="B2:F2"/>
    <mergeCell ref="G2:J2"/>
    <mergeCell ref="H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9"/>
  <sheetViews>
    <sheetView zoomScale="90" zoomScaleNormal="90" zoomScaleSheetLayoutView="100" workbookViewId="0" topLeftCell="A40">
      <selection activeCell="H14" sqref="H14"/>
    </sheetView>
  </sheetViews>
  <sheetFormatPr defaultColWidth="9.33203125" defaultRowHeight="12.75"/>
  <cols>
    <col min="1" max="1" width="5.5" style="27" customWidth="1"/>
    <col min="2" max="2" width="6.5" style="27" customWidth="1"/>
    <col min="3" max="3" width="7.33203125" style="27" customWidth="1"/>
    <col min="4" max="4" width="47.16015625" style="27" customWidth="1"/>
    <col min="5" max="6" width="14" style="27" customWidth="1"/>
    <col min="7" max="7" width="16" style="27" customWidth="1"/>
    <col min="8" max="8" width="13" style="27" bestFit="1" customWidth="1"/>
    <col min="9" max="9" width="11.5" style="27" customWidth="1"/>
    <col min="10" max="10" width="13" style="27" customWidth="1"/>
    <col min="11" max="11" width="14.5" style="27" customWidth="1"/>
    <col min="12" max="12" width="14.33203125" style="27" customWidth="1"/>
    <col min="13" max="13" width="12" style="27" customWidth="1"/>
    <col min="14" max="14" width="14" style="27" customWidth="1"/>
    <col min="15" max="16" width="13.83203125" style="27" customWidth="1"/>
    <col min="17" max="17" width="17.16015625" style="27" customWidth="1"/>
    <col min="18" max="16384" width="10.66015625" style="27" customWidth="1"/>
  </cols>
  <sheetData>
    <row r="1" spans="1:17" ht="18.75">
      <c r="A1" s="26" t="s">
        <v>557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1.2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 t="s">
        <v>558</v>
      </c>
    </row>
    <row r="3" spans="1:17" ht="19.5" customHeight="1" thickTop="1">
      <c r="A3" s="30" t="s">
        <v>559</v>
      </c>
      <c r="B3" s="31" t="s">
        <v>1</v>
      </c>
      <c r="C3" s="31" t="s">
        <v>560</v>
      </c>
      <c r="D3" s="32" t="s">
        <v>561</v>
      </c>
      <c r="E3" s="32" t="s">
        <v>562</v>
      </c>
      <c r="F3" s="33" t="s">
        <v>563</v>
      </c>
      <c r="G3" s="32" t="s">
        <v>564</v>
      </c>
      <c r="H3" s="32"/>
      <c r="I3" s="32"/>
      <c r="J3" s="32"/>
      <c r="K3" s="32"/>
      <c r="L3" s="32"/>
      <c r="M3" s="32"/>
      <c r="N3" s="32"/>
      <c r="O3" s="32"/>
      <c r="P3" s="32"/>
      <c r="Q3" s="34" t="s">
        <v>565</v>
      </c>
    </row>
    <row r="4" spans="1:17" ht="19.5" customHeight="1">
      <c r="A4" s="35"/>
      <c r="B4" s="36"/>
      <c r="C4" s="36"/>
      <c r="D4" s="37"/>
      <c r="E4" s="37"/>
      <c r="F4" s="38"/>
      <c r="G4" s="37" t="s">
        <v>566</v>
      </c>
      <c r="H4" s="37" t="s">
        <v>567</v>
      </c>
      <c r="I4" s="37"/>
      <c r="J4" s="37"/>
      <c r="K4" s="37"/>
      <c r="L4" s="39">
        <v>2010</v>
      </c>
      <c r="M4" s="40"/>
      <c r="N4" s="41"/>
      <c r="O4" s="39">
        <v>2011</v>
      </c>
      <c r="P4" s="41"/>
      <c r="Q4" s="42"/>
    </row>
    <row r="5" spans="1:17" ht="29.25" customHeight="1">
      <c r="A5" s="35"/>
      <c r="B5" s="36"/>
      <c r="C5" s="36"/>
      <c r="D5" s="37"/>
      <c r="E5" s="37"/>
      <c r="F5" s="38"/>
      <c r="G5" s="37"/>
      <c r="H5" s="37" t="s">
        <v>568</v>
      </c>
      <c r="I5" s="37" t="s">
        <v>569</v>
      </c>
      <c r="J5" s="37" t="s">
        <v>570</v>
      </c>
      <c r="K5" s="37" t="s">
        <v>571</v>
      </c>
      <c r="L5" s="37" t="s">
        <v>572</v>
      </c>
      <c r="M5" s="43" t="s">
        <v>570</v>
      </c>
      <c r="N5" s="37" t="s">
        <v>571</v>
      </c>
      <c r="O5" s="37" t="s">
        <v>573</v>
      </c>
      <c r="P5" s="37" t="s">
        <v>571</v>
      </c>
      <c r="Q5" s="42"/>
    </row>
    <row r="6" spans="1:17" ht="19.5" customHeight="1">
      <c r="A6" s="35"/>
      <c r="B6" s="36"/>
      <c r="C6" s="36"/>
      <c r="D6" s="37"/>
      <c r="E6" s="37"/>
      <c r="F6" s="38"/>
      <c r="G6" s="37"/>
      <c r="H6" s="37"/>
      <c r="I6" s="37"/>
      <c r="J6" s="37"/>
      <c r="K6" s="37"/>
      <c r="L6" s="37"/>
      <c r="M6" s="38"/>
      <c r="N6" s="37"/>
      <c r="O6" s="37"/>
      <c r="P6" s="37"/>
      <c r="Q6" s="42"/>
    </row>
    <row r="7" spans="1:17" ht="19.5" customHeight="1">
      <c r="A7" s="35"/>
      <c r="B7" s="36"/>
      <c r="C7" s="36"/>
      <c r="D7" s="37"/>
      <c r="E7" s="37"/>
      <c r="F7" s="44"/>
      <c r="G7" s="37"/>
      <c r="H7" s="37"/>
      <c r="I7" s="37"/>
      <c r="J7" s="37"/>
      <c r="K7" s="37"/>
      <c r="L7" s="37"/>
      <c r="M7" s="44"/>
      <c r="N7" s="37"/>
      <c r="O7" s="37"/>
      <c r="P7" s="37"/>
      <c r="Q7" s="42"/>
    </row>
    <row r="8" spans="1:17" ht="12.75" customHeight="1" thickBot="1">
      <c r="A8" s="45">
        <v>1</v>
      </c>
      <c r="B8" s="46">
        <v>2</v>
      </c>
      <c r="C8" s="46">
        <v>3</v>
      </c>
      <c r="D8" s="46">
        <v>4</v>
      </c>
      <c r="E8" s="46">
        <v>5</v>
      </c>
      <c r="F8" s="46"/>
      <c r="G8" s="46">
        <v>6</v>
      </c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6"/>
      <c r="N8" s="46">
        <v>12</v>
      </c>
      <c r="O8" s="46">
        <v>13</v>
      </c>
      <c r="P8" s="46">
        <v>14</v>
      </c>
      <c r="Q8" s="47">
        <v>15</v>
      </c>
    </row>
    <row r="9" spans="1:17" ht="38.25" customHeight="1" thickTop="1">
      <c r="A9" s="48" t="s">
        <v>574</v>
      </c>
      <c r="B9" s="49">
        <v>600</v>
      </c>
      <c r="C9" s="49">
        <v>60014</v>
      </c>
      <c r="D9" s="50" t="s">
        <v>575</v>
      </c>
      <c r="E9" s="51">
        <f aca="true" t="shared" si="0" ref="E9:E40">G9+F9+L9+N9+O9+P9</f>
        <v>1713935</v>
      </c>
      <c r="F9" s="51"/>
      <c r="G9" s="52">
        <f aca="true" t="shared" si="1" ref="G9:G20">SUM(H9:K9)</f>
        <v>1713935</v>
      </c>
      <c r="H9" s="53">
        <v>257090</v>
      </c>
      <c r="I9" s="51"/>
      <c r="J9" s="51"/>
      <c r="K9" s="53">
        <v>1456845</v>
      </c>
      <c r="L9" s="51"/>
      <c r="M9" s="51"/>
      <c r="N9" s="51"/>
      <c r="O9" s="51"/>
      <c r="P9" s="51"/>
      <c r="Q9" s="54" t="s">
        <v>576</v>
      </c>
    </row>
    <row r="10" spans="1:17" ht="36.75" customHeight="1">
      <c r="A10" s="55" t="s">
        <v>577</v>
      </c>
      <c r="B10" s="56">
        <v>600</v>
      </c>
      <c r="C10" s="56">
        <v>60014</v>
      </c>
      <c r="D10" s="57" t="s">
        <v>578</v>
      </c>
      <c r="E10" s="58">
        <f t="shared" si="0"/>
        <v>2483206</v>
      </c>
      <c r="F10" s="58"/>
      <c r="G10" s="59">
        <f t="shared" si="1"/>
        <v>2483206</v>
      </c>
      <c r="H10" s="60">
        <v>486212</v>
      </c>
      <c r="I10" s="58"/>
      <c r="J10" s="58"/>
      <c r="K10" s="60">
        <v>1996994</v>
      </c>
      <c r="L10" s="58"/>
      <c r="M10" s="58"/>
      <c r="N10" s="58"/>
      <c r="O10" s="58"/>
      <c r="P10" s="58"/>
      <c r="Q10" s="61" t="s">
        <v>576</v>
      </c>
    </row>
    <row r="11" spans="1:17" ht="34.5" customHeight="1">
      <c r="A11" s="55" t="s">
        <v>579</v>
      </c>
      <c r="B11" s="56">
        <v>600</v>
      </c>
      <c r="C11" s="56">
        <v>60014</v>
      </c>
      <c r="D11" s="57" t="s">
        <v>580</v>
      </c>
      <c r="E11" s="58">
        <f t="shared" si="0"/>
        <v>1080326</v>
      </c>
      <c r="F11" s="58"/>
      <c r="G11" s="59">
        <f t="shared" si="1"/>
        <v>1080326</v>
      </c>
      <c r="H11" s="60">
        <v>1080326</v>
      </c>
      <c r="I11" s="58"/>
      <c r="J11" s="58"/>
      <c r="K11" s="60"/>
      <c r="L11" s="58"/>
      <c r="M11" s="58"/>
      <c r="N11" s="58"/>
      <c r="O11" s="58"/>
      <c r="P11" s="58"/>
      <c r="Q11" s="61" t="s">
        <v>576</v>
      </c>
    </row>
    <row r="12" spans="1:17" ht="32.25" customHeight="1">
      <c r="A12" s="55" t="s">
        <v>581</v>
      </c>
      <c r="B12" s="56">
        <v>600</v>
      </c>
      <c r="C12" s="56">
        <v>60014</v>
      </c>
      <c r="D12" s="57" t="s">
        <v>582</v>
      </c>
      <c r="E12" s="58">
        <f t="shared" si="0"/>
        <v>4508000</v>
      </c>
      <c r="F12" s="58"/>
      <c r="G12" s="59">
        <f t="shared" si="1"/>
        <v>0</v>
      </c>
      <c r="H12" s="60"/>
      <c r="I12" s="58"/>
      <c r="J12" s="58"/>
      <c r="K12" s="60"/>
      <c r="L12" s="58">
        <v>676200</v>
      </c>
      <c r="M12" s="58"/>
      <c r="N12" s="58">
        <v>3831800</v>
      </c>
      <c r="O12" s="58"/>
      <c r="P12" s="58"/>
      <c r="Q12" s="61" t="s">
        <v>576</v>
      </c>
    </row>
    <row r="13" spans="1:17" ht="64.5" customHeight="1">
      <c r="A13" s="55" t="s">
        <v>583</v>
      </c>
      <c r="B13" s="56">
        <v>600</v>
      </c>
      <c r="C13" s="56">
        <v>60014</v>
      </c>
      <c r="D13" s="57" t="s">
        <v>584</v>
      </c>
      <c r="E13" s="58">
        <f t="shared" si="0"/>
        <v>979017</v>
      </c>
      <c r="F13" s="58"/>
      <c r="G13" s="59">
        <f t="shared" si="1"/>
        <v>979017</v>
      </c>
      <c r="H13" s="60">
        <v>979017</v>
      </c>
      <c r="I13" s="58"/>
      <c r="J13" s="58"/>
      <c r="K13" s="60"/>
      <c r="L13" s="58"/>
      <c r="M13" s="58"/>
      <c r="N13" s="58"/>
      <c r="O13" s="58"/>
      <c r="P13" s="58"/>
      <c r="Q13" s="61" t="s">
        <v>576</v>
      </c>
    </row>
    <row r="14" spans="1:17" ht="31.5" customHeight="1">
      <c r="A14" s="55" t="s">
        <v>585</v>
      </c>
      <c r="B14" s="56">
        <v>600</v>
      </c>
      <c r="C14" s="56">
        <v>60014</v>
      </c>
      <c r="D14" s="57" t="s">
        <v>586</v>
      </c>
      <c r="E14" s="58">
        <f t="shared" si="0"/>
        <v>11200000</v>
      </c>
      <c r="F14" s="58"/>
      <c r="G14" s="59">
        <f t="shared" si="1"/>
        <v>0</v>
      </c>
      <c r="H14" s="60"/>
      <c r="I14" s="58"/>
      <c r="J14" s="58"/>
      <c r="K14" s="60"/>
      <c r="L14" s="58"/>
      <c r="M14" s="58"/>
      <c r="N14" s="58"/>
      <c r="O14" s="58">
        <v>11200000</v>
      </c>
      <c r="P14" s="58"/>
      <c r="Q14" s="61" t="s">
        <v>576</v>
      </c>
    </row>
    <row r="15" spans="1:17" ht="38.25">
      <c r="A15" s="55" t="s">
        <v>587</v>
      </c>
      <c r="B15" s="56">
        <v>600</v>
      </c>
      <c r="C15" s="56">
        <v>60014</v>
      </c>
      <c r="D15" s="57" t="s">
        <v>588</v>
      </c>
      <c r="E15" s="58">
        <f t="shared" si="0"/>
        <v>609008</v>
      </c>
      <c r="F15" s="58"/>
      <c r="G15" s="59">
        <f t="shared" si="1"/>
        <v>0</v>
      </c>
      <c r="H15" s="60"/>
      <c r="I15" s="58"/>
      <c r="J15" s="58"/>
      <c r="K15" s="60"/>
      <c r="L15" s="58"/>
      <c r="M15" s="58"/>
      <c r="N15" s="58"/>
      <c r="O15" s="58">
        <v>609008</v>
      </c>
      <c r="P15" s="58"/>
      <c r="Q15" s="61" t="s">
        <v>576</v>
      </c>
    </row>
    <row r="16" spans="1:17" ht="38.25">
      <c r="A16" s="55" t="s">
        <v>589</v>
      </c>
      <c r="B16" s="56">
        <v>600</v>
      </c>
      <c r="C16" s="56">
        <v>60014</v>
      </c>
      <c r="D16" s="57" t="s">
        <v>590</v>
      </c>
      <c r="E16" s="58">
        <f t="shared" si="0"/>
        <v>3830000</v>
      </c>
      <c r="F16" s="58"/>
      <c r="G16" s="59">
        <f t="shared" si="1"/>
        <v>0</v>
      </c>
      <c r="H16" s="60"/>
      <c r="I16" s="58"/>
      <c r="J16" s="58"/>
      <c r="K16" s="60"/>
      <c r="L16" s="58">
        <v>3830000</v>
      </c>
      <c r="M16" s="58"/>
      <c r="N16" s="58"/>
      <c r="O16" s="58"/>
      <c r="P16" s="58"/>
      <c r="Q16" s="61" t="s">
        <v>576</v>
      </c>
    </row>
    <row r="17" spans="1:17" ht="38.25">
      <c r="A17" s="55" t="s">
        <v>591</v>
      </c>
      <c r="B17" s="56">
        <v>600</v>
      </c>
      <c r="C17" s="56">
        <v>60014</v>
      </c>
      <c r="D17" s="57" t="s">
        <v>592</v>
      </c>
      <c r="E17" s="58">
        <f t="shared" si="0"/>
        <v>617161</v>
      </c>
      <c r="F17" s="58"/>
      <c r="G17" s="59">
        <f t="shared" si="1"/>
        <v>0</v>
      </c>
      <c r="H17" s="60"/>
      <c r="I17" s="58"/>
      <c r="J17" s="58"/>
      <c r="K17" s="60"/>
      <c r="L17" s="58">
        <v>617161</v>
      </c>
      <c r="M17" s="58"/>
      <c r="N17" s="58"/>
      <c r="O17" s="58"/>
      <c r="P17" s="58"/>
      <c r="Q17" s="61" t="s">
        <v>576</v>
      </c>
    </row>
    <row r="18" spans="1:17" ht="51">
      <c r="A18" s="55" t="s">
        <v>593</v>
      </c>
      <c r="B18" s="56">
        <v>600</v>
      </c>
      <c r="C18" s="56">
        <v>60014</v>
      </c>
      <c r="D18" s="57" t="s">
        <v>594</v>
      </c>
      <c r="E18" s="58">
        <f t="shared" si="0"/>
        <v>4200000</v>
      </c>
      <c r="F18" s="58"/>
      <c r="G18" s="59">
        <f t="shared" si="1"/>
        <v>0</v>
      </c>
      <c r="H18" s="60"/>
      <c r="I18" s="58"/>
      <c r="J18" s="58"/>
      <c r="K18" s="60"/>
      <c r="L18" s="58">
        <v>4200000</v>
      </c>
      <c r="M18" s="58"/>
      <c r="N18" s="58"/>
      <c r="O18" s="58"/>
      <c r="P18" s="58"/>
      <c r="Q18" s="61" t="s">
        <v>576</v>
      </c>
    </row>
    <row r="19" spans="1:17" ht="51">
      <c r="A19" s="55" t="s">
        <v>595</v>
      </c>
      <c r="B19" s="56">
        <v>600</v>
      </c>
      <c r="C19" s="56">
        <v>60014</v>
      </c>
      <c r="D19" s="57" t="s">
        <v>596</v>
      </c>
      <c r="E19" s="58">
        <f t="shared" si="0"/>
        <v>1820568</v>
      </c>
      <c r="F19" s="58"/>
      <c r="G19" s="59">
        <f t="shared" si="1"/>
        <v>0</v>
      </c>
      <c r="H19" s="60"/>
      <c r="I19" s="58"/>
      <c r="J19" s="58"/>
      <c r="K19" s="60"/>
      <c r="L19" s="58">
        <v>1820568</v>
      </c>
      <c r="M19" s="58"/>
      <c r="N19" s="58"/>
      <c r="O19" s="58"/>
      <c r="P19" s="58"/>
      <c r="Q19" s="61" t="s">
        <v>576</v>
      </c>
    </row>
    <row r="20" spans="1:17" ht="40.5" customHeight="1">
      <c r="A20" s="55" t="s">
        <v>597</v>
      </c>
      <c r="B20" s="56">
        <v>600</v>
      </c>
      <c r="C20" s="56">
        <v>60014</v>
      </c>
      <c r="D20" s="57" t="s">
        <v>598</v>
      </c>
      <c r="E20" s="58">
        <f t="shared" si="0"/>
        <v>2536633</v>
      </c>
      <c r="F20" s="58"/>
      <c r="G20" s="59">
        <f t="shared" si="1"/>
        <v>2536633</v>
      </c>
      <c r="H20" s="60">
        <v>2536633</v>
      </c>
      <c r="I20" s="58"/>
      <c r="J20" s="58"/>
      <c r="K20" s="60"/>
      <c r="L20" s="58"/>
      <c r="M20" s="58"/>
      <c r="N20" s="58"/>
      <c r="O20" s="58"/>
      <c r="P20" s="58"/>
      <c r="Q20" s="61" t="s">
        <v>576</v>
      </c>
    </row>
    <row r="21" spans="1:17" ht="31.5" customHeight="1">
      <c r="A21" s="55" t="s">
        <v>599</v>
      </c>
      <c r="B21" s="56">
        <v>600</v>
      </c>
      <c r="C21" s="56">
        <v>60014</v>
      </c>
      <c r="D21" s="57" t="s">
        <v>600</v>
      </c>
      <c r="E21" s="58">
        <f t="shared" si="0"/>
        <v>450000</v>
      </c>
      <c r="F21" s="58"/>
      <c r="G21" s="59"/>
      <c r="H21" s="60"/>
      <c r="I21" s="58"/>
      <c r="J21" s="58"/>
      <c r="K21" s="60"/>
      <c r="L21" s="58"/>
      <c r="M21" s="58"/>
      <c r="N21" s="58"/>
      <c r="O21" s="58">
        <v>450000</v>
      </c>
      <c r="P21" s="58"/>
      <c r="Q21" s="61" t="s">
        <v>576</v>
      </c>
    </row>
    <row r="22" spans="1:17" ht="28.5" customHeight="1">
      <c r="A22" s="55" t="s">
        <v>601</v>
      </c>
      <c r="B22" s="62">
        <v>750</v>
      </c>
      <c r="C22" s="62">
        <v>75020</v>
      </c>
      <c r="D22" s="63" t="s">
        <v>602</v>
      </c>
      <c r="E22" s="58">
        <f t="shared" si="0"/>
        <v>140000</v>
      </c>
      <c r="F22" s="58"/>
      <c r="G22" s="59">
        <f>SUM(H22:K22)</f>
        <v>140000</v>
      </c>
      <c r="H22" s="58">
        <v>140000</v>
      </c>
      <c r="I22" s="58"/>
      <c r="J22" s="58"/>
      <c r="K22" s="58"/>
      <c r="L22" s="58"/>
      <c r="M22" s="58"/>
      <c r="N22" s="58"/>
      <c r="O22" s="58"/>
      <c r="P22" s="58"/>
      <c r="Q22" s="61" t="s">
        <v>576</v>
      </c>
    </row>
    <row r="23" spans="1:17" ht="25.5">
      <c r="A23" s="55" t="s">
        <v>603</v>
      </c>
      <c r="B23" s="62">
        <v>750</v>
      </c>
      <c r="C23" s="62">
        <v>75020</v>
      </c>
      <c r="D23" s="64" t="s">
        <v>604</v>
      </c>
      <c r="E23" s="58">
        <f t="shared" si="0"/>
        <v>80000</v>
      </c>
      <c r="F23" s="58"/>
      <c r="G23" s="65"/>
      <c r="H23" s="58"/>
      <c r="I23" s="58"/>
      <c r="J23" s="58"/>
      <c r="K23" s="58"/>
      <c r="L23" s="58">
        <v>80000</v>
      </c>
      <c r="M23" s="58"/>
      <c r="N23" s="58"/>
      <c r="O23" s="58"/>
      <c r="P23" s="58"/>
      <c r="Q23" s="61" t="s">
        <v>576</v>
      </c>
    </row>
    <row r="24" spans="1:17" ht="32.25" customHeight="1">
      <c r="A24" s="55" t="s">
        <v>605</v>
      </c>
      <c r="B24" s="56">
        <v>754</v>
      </c>
      <c r="C24" s="56">
        <v>75411</v>
      </c>
      <c r="D24" s="57" t="s">
        <v>606</v>
      </c>
      <c r="E24" s="58">
        <f t="shared" si="0"/>
        <v>286563</v>
      </c>
      <c r="F24" s="58">
        <v>17000</v>
      </c>
      <c r="G24" s="59">
        <f>SUM(H24:K24)</f>
        <v>269563</v>
      </c>
      <c r="H24" s="58"/>
      <c r="I24" s="58">
        <v>57360</v>
      </c>
      <c r="J24" s="58"/>
      <c r="K24" s="58">
        <v>212203</v>
      </c>
      <c r="L24" s="58"/>
      <c r="M24" s="58"/>
      <c r="N24" s="58"/>
      <c r="O24" s="58"/>
      <c r="P24" s="58"/>
      <c r="Q24" s="61" t="s">
        <v>576</v>
      </c>
    </row>
    <row r="25" spans="1:17" ht="38.25">
      <c r="A25" s="55" t="s">
        <v>607</v>
      </c>
      <c r="B25" s="56">
        <v>754</v>
      </c>
      <c r="C25" s="56">
        <v>75411</v>
      </c>
      <c r="D25" s="57" t="s">
        <v>608</v>
      </c>
      <c r="E25" s="58">
        <f t="shared" si="0"/>
        <v>4000000</v>
      </c>
      <c r="F25" s="58"/>
      <c r="G25" s="59">
        <f>SUM(H25:K25)</f>
        <v>3568842</v>
      </c>
      <c r="H25" s="58">
        <v>535326</v>
      </c>
      <c r="I25" s="58"/>
      <c r="J25" s="58"/>
      <c r="K25" s="58">
        <v>3033516</v>
      </c>
      <c r="L25" s="60">
        <v>64674</v>
      </c>
      <c r="M25" s="60"/>
      <c r="N25" s="60">
        <v>366484</v>
      </c>
      <c r="O25" s="58"/>
      <c r="P25" s="58"/>
      <c r="Q25" s="61" t="s">
        <v>576</v>
      </c>
    </row>
    <row r="26" spans="1:17" ht="39.75" customHeight="1">
      <c r="A26" s="55" t="s">
        <v>609</v>
      </c>
      <c r="B26" s="56">
        <v>754</v>
      </c>
      <c r="C26" s="56">
        <v>75411</v>
      </c>
      <c r="D26" s="57" t="s">
        <v>610</v>
      </c>
      <c r="E26" s="58">
        <f t="shared" si="0"/>
        <v>4000000</v>
      </c>
      <c r="F26" s="58"/>
      <c r="G26" s="59"/>
      <c r="H26" s="58"/>
      <c r="I26" s="58"/>
      <c r="J26" s="58"/>
      <c r="K26" s="58"/>
      <c r="L26" s="60">
        <v>600000</v>
      </c>
      <c r="M26" s="60"/>
      <c r="N26" s="60">
        <v>3400000</v>
      </c>
      <c r="O26" s="58"/>
      <c r="P26" s="58"/>
      <c r="Q26" s="61"/>
    </row>
    <row r="27" spans="1:17" ht="25.5" customHeight="1">
      <c r="A27" s="55" t="s">
        <v>611</v>
      </c>
      <c r="B27" s="56">
        <v>801</v>
      </c>
      <c r="C27" s="56">
        <v>80120</v>
      </c>
      <c r="D27" s="57" t="s">
        <v>612</v>
      </c>
      <c r="E27" s="58">
        <f t="shared" si="0"/>
        <v>824390</v>
      </c>
      <c r="F27" s="58"/>
      <c r="G27" s="59">
        <f>SUM(H27:K27)</f>
        <v>0</v>
      </c>
      <c r="H27" s="60"/>
      <c r="I27" s="58"/>
      <c r="J27" s="58"/>
      <c r="K27" s="60"/>
      <c r="L27" s="58">
        <v>116750</v>
      </c>
      <c r="M27" s="58"/>
      <c r="N27" s="58">
        <v>350250</v>
      </c>
      <c r="O27" s="58">
        <v>89348</v>
      </c>
      <c r="P27" s="58">
        <v>268042</v>
      </c>
      <c r="Q27" s="61" t="s">
        <v>576</v>
      </c>
    </row>
    <row r="28" spans="1:17" ht="25.5" customHeight="1">
      <c r="A28" s="55" t="s">
        <v>613</v>
      </c>
      <c r="B28" s="56">
        <v>801</v>
      </c>
      <c r="C28" s="56">
        <v>80120</v>
      </c>
      <c r="D28" s="57" t="s">
        <v>614</v>
      </c>
      <c r="E28" s="58">
        <f t="shared" si="0"/>
        <v>452100</v>
      </c>
      <c r="F28" s="58">
        <v>16700</v>
      </c>
      <c r="G28" s="59">
        <f>SUM(H28:K28)</f>
        <v>435400</v>
      </c>
      <c r="H28" s="60">
        <v>285400</v>
      </c>
      <c r="I28" s="58"/>
      <c r="J28" s="58">
        <v>150000</v>
      </c>
      <c r="K28" s="60"/>
      <c r="L28" s="58"/>
      <c r="M28" s="58"/>
      <c r="N28" s="58"/>
      <c r="O28" s="58"/>
      <c r="P28" s="58"/>
      <c r="Q28" s="61"/>
    </row>
    <row r="29" spans="1:17" ht="25.5">
      <c r="A29" s="55" t="s">
        <v>615</v>
      </c>
      <c r="B29" s="62">
        <v>801</v>
      </c>
      <c r="C29" s="62">
        <v>80120</v>
      </c>
      <c r="D29" s="63" t="s">
        <v>616</v>
      </c>
      <c r="E29" s="58">
        <f t="shared" si="0"/>
        <v>481700</v>
      </c>
      <c r="F29" s="58">
        <v>16700</v>
      </c>
      <c r="G29" s="59">
        <f>SUM(H29:K29)</f>
        <v>465000</v>
      </c>
      <c r="H29" s="58">
        <v>465000</v>
      </c>
      <c r="I29" s="58"/>
      <c r="J29" s="58">
        <v>0</v>
      </c>
      <c r="K29" s="58"/>
      <c r="L29" s="58"/>
      <c r="M29" s="58"/>
      <c r="N29" s="58"/>
      <c r="O29" s="58"/>
      <c r="P29" s="58"/>
      <c r="Q29" s="61" t="s">
        <v>576</v>
      </c>
    </row>
    <row r="30" spans="1:17" ht="25.5">
      <c r="A30" s="55" t="s">
        <v>617</v>
      </c>
      <c r="B30" s="56">
        <v>801</v>
      </c>
      <c r="C30" s="56">
        <v>80120</v>
      </c>
      <c r="D30" s="57" t="s">
        <v>618</v>
      </c>
      <c r="E30" s="58">
        <f t="shared" si="0"/>
        <v>2579756</v>
      </c>
      <c r="F30" s="58">
        <v>37160</v>
      </c>
      <c r="G30" s="59">
        <f>SUM(H30:K30)</f>
        <v>2542596</v>
      </c>
      <c r="H30" s="58">
        <v>649490</v>
      </c>
      <c r="I30" s="58"/>
      <c r="J30" s="58"/>
      <c r="K30" s="58">
        <v>1893106</v>
      </c>
      <c r="L30" s="58"/>
      <c r="M30" s="58"/>
      <c r="N30" s="58"/>
      <c r="O30" s="58"/>
      <c r="P30" s="58"/>
      <c r="Q30" s="61" t="s">
        <v>576</v>
      </c>
    </row>
    <row r="31" spans="1:17" ht="23.25" customHeight="1">
      <c r="A31" s="55" t="s">
        <v>619</v>
      </c>
      <c r="B31" s="56">
        <v>801</v>
      </c>
      <c r="C31" s="56">
        <v>80130</v>
      </c>
      <c r="D31" s="57" t="s">
        <v>620</v>
      </c>
      <c r="E31" s="58">
        <f t="shared" si="0"/>
        <v>316700</v>
      </c>
      <c r="F31" s="58">
        <v>16700</v>
      </c>
      <c r="G31" s="59">
        <f>SUM(H31:K31)</f>
        <v>0</v>
      </c>
      <c r="H31" s="58">
        <v>0</v>
      </c>
      <c r="I31" s="58"/>
      <c r="J31" s="58">
        <v>0</v>
      </c>
      <c r="K31" s="58"/>
      <c r="L31" s="58">
        <v>300000</v>
      </c>
      <c r="M31" s="58">
        <v>200000</v>
      </c>
      <c r="N31" s="58"/>
      <c r="O31" s="58"/>
      <c r="P31" s="58"/>
      <c r="Q31" s="61" t="s">
        <v>576</v>
      </c>
    </row>
    <row r="32" spans="1:17" ht="25.5">
      <c r="A32" s="55" t="s">
        <v>621</v>
      </c>
      <c r="B32" s="62">
        <v>801</v>
      </c>
      <c r="C32" s="62">
        <v>80130</v>
      </c>
      <c r="D32" s="64" t="s">
        <v>622</v>
      </c>
      <c r="E32" s="58">
        <f t="shared" si="0"/>
        <v>925000</v>
      </c>
      <c r="F32" s="58"/>
      <c r="G32" s="65"/>
      <c r="H32" s="58"/>
      <c r="I32" s="58"/>
      <c r="J32" s="58"/>
      <c r="K32" s="58"/>
      <c r="L32" s="58">
        <v>137500</v>
      </c>
      <c r="M32" s="58"/>
      <c r="N32" s="58">
        <v>337500</v>
      </c>
      <c r="O32" s="58">
        <v>112500</v>
      </c>
      <c r="P32" s="58">
        <v>337500</v>
      </c>
      <c r="Q32" s="61" t="s">
        <v>576</v>
      </c>
    </row>
    <row r="33" spans="1:17" ht="38.25">
      <c r="A33" s="55" t="s">
        <v>623</v>
      </c>
      <c r="B33" s="56">
        <v>801</v>
      </c>
      <c r="C33" s="56">
        <v>80130</v>
      </c>
      <c r="D33" s="57" t="s">
        <v>624</v>
      </c>
      <c r="E33" s="58">
        <f t="shared" si="0"/>
        <v>184500</v>
      </c>
      <c r="F33" s="58"/>
      <c r="G33" s="59">
        <f>SUM(H33:K33)</f>
        <v>0</v>
      </c>
      <c r="H33" s="60"/>
      <c r="I33" s="58"/>
      <c r="J33" s="58"/>
      <c r="K33" s="60"/>
      <c r="L33" s="58">
        <v>46250</v>
      </c>
      <c r="M33" s="58"/>
      <c r="N33" s="58">
        <v>138250</v>
      </c>
      <c r="O33" s="58"/>
      <c r="P33" s="58"/>
      <c r="Q33" s="61" t="s">
        <v>576</v>
      </c>
    </row>
    <row r="34" spans="1:17" ht="24" customHeight="1">
      <c r="A34" s="55" t="s">
        <v>625</v>
      </c>
      <c r="B34" s="56">
        <v>801</v>
      </c>
      <c r="C34" s="56">
        <v>80130</v>
      </c>
      <c r="D34" s="57" t="s">
        <v>626</v>
      </c>
      <c r="E34" s="58">
        <f t="shared" si="0"/>
        <v>1115000</v>
      </c>
      <c r="F34" s="58"/>
      <c r="G34" s="59">
        <f>H34</f>
        <v>1115000</v>
      </c>
      <c r="H34" s="60">
        <v>1115000</v>
      </c>
      <c r="I34" s="58"/>
      <c r="J34" s="58"/>
      <c r="K34" s="60"/>
      <c r="L34" s="58"/>
      <c r="M34" s="58"/>
      <c r="N34" s="58"/>
      <c r="O34" s="58"/>
      <c r="P34" s="58"/>
      <c r="Q34" s="61"/>
    </row>
    <row r="35" spans="1:17" ht="42.75" customHeight="1">
      <c r="A35" s="55" t="s">
        <v>627</v>
      </c>
      <c r="B35" s="56">
        <v>851</v>
      </c>
      <c r="C35" s="56">
        <v>85111</v>
      </c>
      <c r="D35" s="57" t="s">
        <v>628</v>
      </c>
      <c r="E35" s="58">
        <f t="shared" si="0"/>
        <v>2148599</v>
      </c>
      <c r="F35" s="58"/>
      <c r="G35" s="59">
        <f>SUM(H35:K35)</f>
        <v>2148599</v>
      </c>
      <c r="H35" s="60">
        <v>448599</v>
      </c>
      <c r="I35" s="58"/>
      <c r="J35" s="58"/>
      <c r="K35" s="60">
        <v>1700000</v>
      </c>
      <c r="L35" s="58"/>
      <c r="M35" s="58"/>
      <c r="N35" s="58"/>
      <c r="O35" s="58"/>
      <c r="P35" s="58"/>
      <c r="Q35" s="61" t="s">
        <v>576</v>
      </c>
    </row>
    <row r="36" spans="1:17" ht="38.25">
      <c r="A36" s="55" t="s">
        <v>629</v>
      </c>
      <c r="B36" s="62">
        <v>851</v>
      </c>
      <c r="C36" s="62">
        <v>85111</v>
      </c>
      <c r="D36" s="64" t="s">
        <v>630</v>
      </c>
      <c r="E36" s="58">
        <f t="shared" si="0"/>
        <v>1000000</v>
      </c>
      <c r="F36" s="58"/>
      <c r="G36" s="59">
        <f>SUM(H36:K36)</f>
        <v>0</v>
      </c>
      <c r="H36" s="58"/>
      <c r="I36" s="58"/>
      <c r="J36" s="58"/>
      <c r="K36" s="58"/>
      <c r="L36" s="58">
        <v>400000</v>
      </c>
      <c r="M36" s="58"/>
      <c r="N36" s="58">
        <v>600000</v>
      </c>
      <c r="O36" s="58"/>
      <c r="P36" s="58"/>
      <c r="Q36" s="61" t="s">
        <v>576</v>
      </c>
    </row>
    <row r="37" spans="1:17" ht="46.5" customHeight="1">
      <c r="A37" s="55" t="s">
        <v>631</v>
      </c>
      <c r="B37" s="62">
        <v>851</v>
      </c>
      <c r="C37" s="62">
        <v>85111</v>
      </c>
      <c r="D37" s="64" t="s">
        <v>632</v>
      </c>
      <c r="E37" s="58">
        <f t="shared" si="0"/>
        <v>500000</v>
      </c>
      <c r="F37" s="58"/>
      <c r="G37" s="59">
        <f>SUM(H37:K37)</f>
        <v>500000</v>
      </c>
      <c r="H37" s="58">
        <v>500000</v>
      </c>
      <c r="I37" s="58"/>
      <c r="J37" s="58"/>
      <c r="K37" s="58"/>
      <c r="L37" s="58"/>
      <c r="M37" s="58"/>
      <c r="N37" s="58"/>
      <c r="O37" s="58"/>
      <c r="P37" s="58"/>
      <c r="Q37" s="61"/>
    </row>
    <row r="38" spans="1:17" ht="33.75" customHeight="1">
      <c r="A38" s="55" t="s">
        <v>633</v>
      </c>
      <c r="B38" s="62">
        <v>854</v>
      </c>
      <c r="C38" s="62">
        <v>85403</v>
      </c>
      <c r="D38" s="66" t="s">
        <v>634</v>
      </c>
      <c r="E38" s="58">
        <f t="shared" si="0"/>
        <v>240000</v>
      </c>
      <c r="F38" s="58">
        <v>0</v>
      </c>
      <c r="G38" s="59">
        <f>SUM(H38:K38)</f>
        <v>240000</v>
      </c>
      <c r="H38" s="58">
        <v>120000</v>
      </c>
      <c r="I38" s="58">
        <v>120000</v>
      </c>
      <c r="J38" s="58"/>
      <c r="K38" s="58"/>
      <c r="L38" s="58"/>
      <c r="M38" s="58"/>
      <c r="N38" s="58"/>
      <c r="O38" s="58"/>
      <c r="P38" s="58"/>
      <c r="Q38" s="61" t="s">
        <v>576</v>
      </c>
    </row>
    <row r="39" spans="1:17" ht="53.25" customHeight="1">
      <c r="A39" s="55" t="s">
        <v>635</v>
      </c>
      <c r="B39" s="56">
        <v>852</v>
      </c>
      <c r="C39" s="56">
        <v>85295</v>
      </c>
      <c r="D39" s="57" t="s">
        <v>636</v>
      </c>
      <c r="E39" s="58">
        <f t="shared" si="0"/>
        <v>300000</v>
      </c>
      <c r="F39" s="58"/>
      <c r="G39" s="59">
        <f>SUM(H39:K39)</f>
        <v>0</v>
      </c>
      <c r="H39" s="60"/>
      <c r="I39" s="58"/>
      <c r="J39" s="58"/>
      <c r="K39" s="60"/>
      <c r="L39" s="58"/>
      <c r="M39" s="58"/>
      <c r="N39" s="58"/>
      <c r="O39" s="58">
        <v>300000</v>
      </c>
      <c r="P39" s="58"/>
      <c r="Q39" s="61" t="s">
        <v>576</v>
      </c>
    </row>
    <row r="40" spans="1:17" ht="44.25" customHeight="1">
      <c r="A40" s="55" t="s">
        <v>637</v>
      </c>
      <c r="B40" s="67">
        <v>854</v>
      </c>
      <c r="C40" s="67">
        <v>85403</v>
      </c>
      <c r="D40" s="68" t="s">
        <v>638</v>
      </c>
      <c r="E40" s="69">
        <f t="shared" si="0"/>
        <v>200000</v>
      </c>
      <c r="F40" s="69"/>
      <c r="G40" s="70"/>
      <c r="H40" s="69"/>
      <c r="I40" s="69"/>
      <c r="J40" s="69"/>
      <c r="K40" s="69"/>
      <c r="L40" s="69">
        <v>50000</v>
      </c>
      <c r="M40" s="69"/>
      <c r="N40" s="69">
        <v>150000</v>
      </c>
      <c r="O40" s="69"/>
      <c r="P40" s="69"/>
      <c r="Q40" s="71" t="s">
        <v>576</v>
      </c>
    </row>
    <row r="41" spans="1:17" ht="35.25" customHeight="1">
      <c r="A41" s="55" t="s">
        <v>639</v>
      </c>
      <c r="B41" s="72">
        <v>853</v>
      </c>
      <c r="C41" s="72">
        <v>85333</v>
      </c>
      <c r="D41" s="68" t="s">
        <v>640</v>
      </c>
      <c r="E41" s="73">
        <f>G41+M41</f>
        <v>300000</v>
      </c>
      <c r="F41" s="73"/>
      <c r="G41" s="74">
        <f>H41+J41</f>
        <v>100000</v>
      </c>
      <c r="H41" s="73">
        <v>60000</v>
      </c>
      <c r="I41" s="73"/>
      <c r="J41" s="73">
        <v>40000</v>
      </c>
      <c r="K41" s="73"/>
      <c r="L41" s="73"/>
      <c r="M41" s="69">
        <v>200000</v>
      </c>
      <c r="N41" s="69"/>
      <c r="O41" s="69"/>
      <c r="P41" s="69"/>
      <c r="Q41" s="71" t="s">
        <v>641</v>
      </c>
    </row>
    <row r="42" spans="1:17" ht="24.75" customHeight="1">
      <c r="A42" s="55" t="s">
        <v>642</v>
      </c>
      <c r="B42" s="56">
        <v>600</v>
      </c>
      <c r="C42" s="56">
        <v>60014</v>
      </c>
      <c r="D42" s="75" t="s">
        <v>643</v>
      </c>
      <c r="E42" s="58">
        <f>L42</f>
        <v>100000</v>
      </c>
      <c r="F42" s="58"/>
      <c r="G42" s="65"/>
      <c r="H42" s="58"/>
      <c r="I42" s="58"/>
      <c r="J42" s="58"/>
      <c r="K42" s="58"/>
      <c r="L42" s="58">
        <v>100000</v>
      </c>
      <c r="M42" s="58"/>
      <c r="N42" s="58"/>
      <c r="O42" s="58"/>
      <c r="P42" s="58"/>
      <c r="Q42" s="61"/>
    </row>
    <row r="43" spans="1:17" ht="44.25" customHeight="1">
      <c r="A43" s="55" t="s">
        <v>644</v>
      </c>
      <c r="B43" s="56">
        <v>600</v>
      </c>
      <c r="C43" s="56">
        <v>60014</v>
      </c>
      <c r="D43" s="75" t="s">
        <v>645</v>
      </c>
      <c r="E43" s="58">
        <f>G43+L43</f>
        <v>628875</v>
      </c>
      <c r="F43" s="58"/>
      <c r="G43" s="65">
        <f>H43</f>
        <v>28875</v>
      </c>
      <c r="H43" s="58">
        <v>28875</v>
      </c>
      <c r="I43" s="58"/>
      <c r="J43" s="58"/>
      <c r="K43" s="58"/>
      <c r="L43" s="58">
        <v>600000</v>
      </c>
      <c r="M43" s="58"/>
      <c r="N43" s="58"/>
      <c r="O43" s="58"/>
      <c r="P43" s="58"/>
      <c r="Q43" s="61"/>
    </row>
    <row r="44" spans="1:17" ht="36" customHeight="1">
      <c r="A44" s="55" t="s">
        <v>646</v>
      </c>
      <c r="B44" s="56">
        <v>600</v>
      </c>
      <c r="C44" s="56">
        <v>60014</v>
      </c>
      <c r="D44" s="75" t="s">
        <v>647</v>
      </c>
      <c r="E44" s="58">
        <f>G44+L44</f>
        <v>1874416</v>
      </c>
      <c r="F44" s="58"/>
      <c r="G44" s="65">
        <f>H44</f>
        <v>24416</v>
      </c>
      <c r="H44" s="58">
        <v>24416</v>
      </c>
      <c r="I44" s="58"/>
      <c r="J44" s="58"/>
      <c r="K44" s="58"/>
      <c r="L44" s="58">
        <v>1850000</v>
      </c>
      <c r="M44" s="58"/>
      <c r="N44" s="58"/>
      <c r="O44" s="58"/>
      <c r="P44" s="58"/>
      <c r="Q44" s="61"/>
    </row>
    <row r="45" spans="1:17" ht="32.25" customHeight="1" thickBot="1">
      <c r="A45" s="55" t="s">
        <v>648</v>
      </c>
      <c r="B45" s="56">
        <v>600</v>
      </c>
      <c r="C45" s="56">
        <v>60014</v>
      </c>
      <c r="D45" s="75" t="s">
        <v>649</v>
      </c>
      <c r="E45" s="58">
        <f>G45+L45</f>
        <v>1318300</v>
      </c>
      <c r="F45" s="58"/>
      <c r="G45" s="65">
        <f>H45</f>
        <v>18300</v>
      </c>
      <c r="H45" s="58">
        <v>18300</v>
      </c>
      <c r="I45" s="58"/>
      <c r="J45" s="58"/>
      <c r="K45" s="58"/>
      <c r="L45" s="58">
        <v>1300000</v>
      </c>
      <c r="M45" s="58"/>
      <c r="N45" s="58"/>
      <c r="O45" s="58"/>
      <c r="P45" s="58"/>
      <c r="Q45" s="61"/>
    </row>
    <row r="46" spans="1:17" ht="30.75" customHeight="1" thickBot="1" thickTop="1">
      <c r="A46" s="76" t="s">
        <v>650</v>
      </c>
      <c r="B46" s="77"/>
      <c r="C46" s="77"/>
      <c r="D46" s="78"/>
      <c r="E46" s="79">
        <f aca="true" t="shared" si="2" ref="E46:Q46">SUM(E9:E45)</f>
        <v>60023753</v>
      </c>
      <c r="F46" s="79">
        <f t="shared" si="2"/>
        <v>104260</v>
      </c>
      <c r="G46" s="79">
        <f t="shared" si="2"/>
        <v>20389708</v>
      </c>
      <c r="H46" s="79">
        <f t="shared" si="2"/>
        <v>9729684</v>
      </c>
      <c r="I46" s="79">
        <f t="shared" si="2"/>
        <v>177360</v>
      </c>
      <c r="J46" s="79">
        <f t="shared" si="2"/>
        <v>190000</v>
      </c>
      <c r="K46" s="79">
        <f t="shared" si="2"/>
        <v>10292664</v>
      </c>
      <c r="L46" s="79">
        <f t="shared" si="2"/>
        <v>16789103</v>
      </c>
      <c r="M46" s="79">
        <f t="shared" si="2"/>
        <v>400000</v>
      </c>
      <c r="N46" s="79">
        <f t="shared" si="2"/>
        <v>9174284</v>
      </c>
      <c r="O46" s="79">
        <f t="shared" si="2"/>
        <v>12760856</v>
      </c>
      <c r="P46" s="79">
        <f t="shared" si="2"/>
        <v>605542</v>
      </c>
      <c r="Q46" s="79">
        <f t="shared" si="2"/>
        <v>0</v>
      </c>
    </row>
    <row r="47" spans="1:17" ht="33" customHeight="1" hidden="1" thickTop="1">
      <c r="A47" s="80"/>
      <c r="B47" s="80"/>
      <c r="C47" s="80"/>
      <c r="D47" s="81" t="s">
        <v>651</v>
      </c>
      <c r="E47" s="82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7" ht="33" customHeight="1" hidden="1">
      <c r="A48" s="80"/>
      <c r="B48" s="80"/>
      <c r="C48" s="80"/>
      <c r="D48" s="84" t="s">
        <v>652</v>
      </c>
      <c r="E48" s="85">
        <v>3660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1:17" ht="33" customHeight="1" hidden="1">
      <c r="A49" s="80"/>
      <c r="B49" s="80"/>
      <c r="C49" s="80"/>
      <c r="D49" s="81" t="s">
        <v>645</v>
      </c>
      <c r="E49" s="86">
        <v>631875</v>
      </c>
      <c r="F49" s="86"/>
      <c r="G49" s="86">
        <v>31875</v>
      </c>
      <c r="H49" s="83" t="s">
        <v>653</v>
      </c>
      <c r="I49" s="83" t="s">
        <v>654</v>
      </c>
      <c r="J49" s="83"/>
      <c r="K49" s="83"/>
      <c r="L49" s="83"/>
      <c r="M49" s="83"/>
      <c r="N49" s="83"/>
      <c r="O49" s="83"/>
      <c r="P49" s="83"/>
      <c r="Q49" s="83"/>
    </row>
    <row r="50" spans="1:17" ht="33" customHeight="1" hidden="1">
      <c r="A50" s="80"/>
      <c r="B50" s="80"/>
      <c r="C50" s="80"/>
      <c r="D50" s="80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</row>
    <row r="51" spans="1:17" ht="33" customHeight="1" hidden="1">
      <c r="A51" s="80"/>
      <c r="B51" s="80"/>
      <c r="C51" s="80"/>
      <c r="D51" s="80"/>
      <c r="E51" s="83"/>
      <c r="F51" s="83"/>
      <c r="G51" s="87"/>
      <c r="H51" s="83"/>
      <c r="I51" s="83"/>
      <c r="J51" s="83"/>
      <c r="K51" s="83"/>
      <c r="L51" s="83"/>
      <c r="M51" s="83"/>
      <c r="N51" s="83"/>
      <c r="O51" s="83"/>
      <c r="P51" s="83"/>
      <c r="Q51" s="88"/>
    </row>
    <row r="52" spans="1:17" ht="36" customHeight="1" hidden="1">
      <c r="A52" s="80"/>
      <c r="B52" s="80" t="s">
        <v>655</v>
      </c>
      <c r="C52" s="89">
        <v>3</v>
      </c>
      <c r="D52" s="90" t="s">
        <v>656</v>
      </c>
      <c r="E52" s="83"/>
      <c r="F52" s="83"/>
      <c r="G52" s="87"/>
      <c r="H52" s="83"/>
      <c r="I52" s="83"/>
      <c r="J52" s="83"/>
      <c r="K52" s="83"/>
      <c r="L52" s="83"/>
      <c r="M52" s="83"/>
      <c r="N52" s="83"/>
      <c r="O52" s="83"/>
      <c r="P52" s="83"/>
      <c r="Q52" s="88"/>
    </row>
    <row r="53" spans="1:17" ht="37.5" customHeight="1" hidden="1">
      <c r="A53" s="80"/>
      <c r="B53" s="80" t="s">
        <v>655</v>
      </c>
      <c r="C53" s="89">
        <v>5</v>
      </c>
      <c r="D53" s="90" t="s">
        <v>657</v>
      </c>
      <c r="E53" s="83"/>
      <c r="F53" s="83"/>
      <c r="G53" s="87"/>
      <c r="H53" s="83"/>
      <c r="I53" s="83"/>
      <c r="J53" s="83"/>
      <c r="K53" s="83"/>
      <c r="L53" s="83"/>
      <c r="M53" s="83"/>
      <c r="N53" s="83"/>
      <c r="O53" s="83"/>
      <c r="P53" s="83"/>
      <c r="Q53" s="88"/>
    </row>
    <row r="54" spans="1:17" ht="33" customHeight="1" hidden="1">
      <c r="A54" s="80"/>
      <c r="B54" s="80"/>
      <c r="C54" s="80"/>
      <c r="D54" s="80" t="s">
        <v>643</v>
      </c>
      <c r="E54" s="83"/>
      <c r="F54" s="83"/>
      <c r="G54" s="87"/>
      <c r="H54" s="83"/>
      <c r="I54" s="83"/>
      <c r="J54" s="83"/>
      <c r="K54" s="83"/>
      <c r="L54" s="83"/>
      <c r="M54" s="83"/>
      <c r="N54" s="83"/>
      <c r="O54" s="83"/>
      <c r="P54" s="83"/>
      <c r="Q54" s="88"/>
    </row>
    <row r="55" spans="1:17" ht="33" customHeight="1" hidden="1">
      <c r="A55" s="80"/>
      <c r="B55" s="80"/>
      <c r="C55" s="80"/>
      <c r="D55" s="90" t="s">
        <v>645</v>
      </c>
      <c r="E55" s="83"/>
      <c r="F55" s="83"/>
      <c r="G55" s="87"/>
      <c r="H55" s="83"/>
      <c r="I55" s="83"/>
      <c r="J55" s="83"/>
      <c r="K55" s="83"/>
      <c r="L55" s="83"/>
      <c r="M55" s="83"/>
      <c r="N55" s="83"/>
      <c r="O55" s="83"/>
      <c r="P55" s="83"/>
      <c r="Q55" s="88"/>
    </row>
    <row r="56" spans="1:17" ht="33" customHeight="1" hidden="1">
      <c r="A56" s="80"/>
      <c r="B56" s="80"/>
      <c r="C56" s="80"/>
      <c r="D56" s="90" t="s">
        <v>658</v>
      </c>
      <c r="E56" s="83"/>
      <c r="F56" s="83"/>
      <c r="G56" s="87"/>
      <c r="H56" s="83"/>
      <c r="I56" s="83"/>
      <c r="J56" s="83"/>
      <c r="K56" s="83"/>
      <c r="L56" s="83"/>
      <c r="M56" s="83"/>
      <c r="N56" s="83"/>
      <c r="O56" s="83"/>
      <c r="P56" s="83"/>
      <c r="Q56" s="88"/>
    </row>
    <row r="57" spans="1:17" ht="33" customHeight="1" hidden="1">
      <c r="A57" s="80"/>
      <c r="B57" s="80"/>
      <c r="C57" s="80"/>
      <c r="D57" s="90" t="s">
        <v>659</v>
      </c>
      <c r="E57" s="83"/>
      <c r="F57" s="83"/>
      <c r="G57" s="87"/>
      <c r="H57" s="83"/>
      <c r="I57" s="83"/>
      <c r="J57" s="83"/>
      <c r="K57" s="83"/>
      <c r="L57" s="83"/>
      <c r="M57" s="83"/>
      <c r="N57" s="83"/>
      <c r="O57" s="83"/>
      <c r="P57" s="83"/>
      <c r="Q57" s="88"/>
    </row>
    <row r="58" spans="1:17" ht="33" customHeight="1" hidden="1">
      <c r="A58" s="80"/>
      <c r="B58" s="80"/>
      <c r="C58" s="80"/>
      <c r="D58" s="80"/>
      <c r="E58" s="83"/>
      <c r="F58" s="83"/>
      <c r="G58" s="87"/>
      <c r="H58" s="83"/>
      <c r="I58" s="83"/>
      <c r="J58" s="83"/>
      <c r="K58" s="83"/>
      <c r="L58" s="83"/>
      <c r="M58" s="83"/>
      <c r="N58" s="83"/>
      <c r="O58" s="83"/>
      <c r="P58" s="83"/>
      <c r="Q58" s="88"/>
    </row>
    <row r="59" spans="1:17" ht="33" customHeight="1" hidden="1">
      <c r="A59" s="80"/>
      <c r="B59" s="80"/>
      <c r="C59" s="80"/>
      <c r="D59" s="80"/>
      <c r="E59" s="83"/>
      <c r="F59" s="83"/>
      <c r="G59" s="91"/>
      <c r="H59" s="83"/>
      <c r="I59" s="83"/>
      <c r="J59" s="83"/>
      <c r="K59" s="83"/>
      <c r="L59" s="83"/>
      <c r="M59" s="83"/>
      <c r="N59" s="83"/>
      <c r="O59" s="83"/>
      <c r="P59" s="83"/>
      <c r="Q59" s="88"/>
    </row>
    <row r="60" spans="1:17" ht="23.25" customHeight="1" hidden="1">
      <c r="A60" s="80"/>
      <c r="B60" s="80"/>
      <c r="C60" s="80"/>
      <c r="D60" s="92" t="s">
        <v>660</v>
      </c>
      <c r="E60" s="93"/>
      <c r="F60" s="93"/>
      <c r="G60" s="94"/>
      <c r="H60" s="93"/>
      <c r="I60" s="93"/>
      <c r="J60" s="93"/>
      <c r="K60" s="93"/>
      <c r="L60" s="93"/>
      <c r="M60" s="93"/>
      <c r="N60" s="93"/>
      <c r="O60" s="93"/>
      <c r="P60" s="93"/>
      <c r="Q60" s="88"/>
    </row>
    <row r="61" spans="1:17" ht="22.5" customHeight="1" hidden="1">
      <c r="A61" s="95" t="s">
        <v>661</v>
      </c>
      <c r="B61" s="95"/>
      <c r="C61" s="95"/>
      <c r="D61" s="95"/>
      <c r="E61" s="93">
        <f>SUM(E62:E64)</f>
        <v>11346</v>
      </c>
      <c r="F61" s="93"/>
      <c r="G61" s="94"/>
      <c r="H61" s="93"/>
      <c r="I61" s="93"/>
      <c r="J61" s="93"/>
      <c r="K61" s="93"/>
      <c r="L61" s="93"/>
      <c r="M61" s="93"/>
      <c r="N61" s="93"/>
      <c r="O61" s="93"/>
      <c r="P61" s="93"/>
      <c r="Q61" s="88"/>
    </row>
    <row r="62" spans="1:17" ht="19.5" customHeight="1" hidden="1">
      <c r="A62" s="96"/>
      <c r="B62" s="96" t="s">
        <v>662</v>
      </c>
      <c r="C62" s="96" t="s">
        <v>663</v>
      </c>
      <c r="D62" s="96" t="s">
        <v>664</v>
      </c>
      <c r="E62" s="97">
        <v>1830</v>
      </c>
      <c r="F62" s="93" t="s">
        <v>665</v>
      </c>
      <c r="G62" s="94"/>
      <c r="H62" s="93"/>
      <c r="I62" s="93"/>
      <c r="J62" s="93"/>
      <c r="K62" s="93"/>
      <c r="L62" s="93"/>
      <c r="M62" s="93"/>
      <c r="N62" s="93"/>
      <c r="O62" s="93"/>
      <c r="P62" s="93"/>
      <c r="Q62" s="88"/>
    </row>
    <row r="63" spans="1:17" ht="19.5" customHeight="1" hidden="1">
      <c r="A63" s="96"/>
      <c r="B63" s="96"/>
      <c r="C63" s="96"/>
      <c r="D63" s="96" t="s">
        <v>666</v>
      </c>
      <c r="E63" s="97">
        <v>5002</v>
      </c>
      <c r="F63" s="93"/>
      <c r="G63" s="94"/>
      <c r="H63" s="93"/>
      <c r="I63" s="93"/>
      <c r="J63" s="93"/>
      <c r="K63" s="93"/>
      <c r="L63" s="93"/>
      <c r="M63" s="93"/>
      <c r="N63" s="93"/>
      <c r="O63" s="93"/>
      <c r="P63" s="93"/>
      <c r="Q63" s="88"/>
    </row>
    <row r="64" spans="1:17" ht="19.5" customHeight="1" hidden="1">
      <c r="A64" s="96"/>
      <c r="B64" s="96" t="s">
        <v>667</v>
      </c>
      <c r="C64" s="96" t="s">
        <v>663</v>
      </c>
      <c r="D64" s="96" t="s">
        <v>668</v>
      </c>
      <c r="E64" s="97">
        <v>4514</v>
      </c>
      <c r="F64" s="93"/>
      <c r="G64" s="94"/>
      <c r="H64" s="93"/>
      <c r="I64" s="93"/>
      <c r="J64" s="93"/>
      <c r="K64" s="93"/>
      <c r="L64" s="93"/>
      <c r="M64" s="93"/>
      <c r="N64" s="93"/>
      <c r="O64" s="93"/>
      <c r="P64" s="93"/>
      <c r="Q64" s="88"/>
    </row>
    <row r="65" spans="1:17" ht="37.5" customHeight="1" hidden="1">
      <c r="A65" s="95" t="s">
        <v>657</v>
      </c>
      <c r="B65" s="95"/>
      <c r="C65" s="95"/>
      <c r="D65" s="95"/>
      <c r="E65" s="93">
        <f>SUM(E66:E68)</f>
        <v>8906</v>
      </c>
      <c r="F65" s="93"/>
      <c r="G65" s="94"/>
      <c r="H65" s="93"/>
      <c r="I65" s="93"/>
      <c r="J65" s="93"/>
      <c r="K65" s="93"/>
      <c r="L65" s="93"/>
      <c r="M65" s="93"/>
      <c r="N65" s="93"/>
      <c r="O65" s="93"/>
      <c r="P65" s="93"/>
      <c r="Q65" s="88"/>
    </row>
    <row r="66" spans="1:17" ht="19.5" customHeight="1" hidden="1">
      <c r="A66" s="80"/>
      <c r="B66" s="96" t="s">
        <v>662</v>
      </c>
      <c r="C66" s="96" t="s">
        <v>663</v>
      </c>
      <c r="D66" s="96" t="s">
        <v>664</v>
      </c>
      <c r="E66" s="97">
        <v>1830</v>
      </c>
      <c r="F66" s="93"/>
      <c r="G66" s="94"/>
      <c r="H66" s="93"/>
      <c r="I66" s="93"/>
      <c r="J66" s="93"/>
      <c r="K66" s="93"/>
      <c r="L66" s="93"/>
      <c r="M66" s="93"/>
      <c r="N66" s="93"/>
      <c r="O66" s="93"/>
      <c r="P66" s="93"/>
      <c r="Q66" s="88"/>
    </row>
    <row r="67" spans="1:17" ht="19.5" customHeight="1" hidden="1">
      <c r="A67" s="80"/>
      <c r="B67" s="96"/>
      <c r="C67" s="96"/>
      <c r="D67" s="96" t="s">
        <v>666</v>
      </c>
      <c r="E67" s="97">
        <v>5002</v>
      </c>
      <c r="F67" s="93"/>
      <c r="G67" s="94"/>
      <c r="H67" s="93"/>
      <c r="I67" s="93"/>
      <c r="J67" s="93"/>
      <c r="K67" s="93"/>
      <c r="L67" s="93"/>
      <c r="M67" s="93"/>
      <c r="N67" s="93"/>
      <c r="O67" s="93"/>
      <c r="P67" s="93"/>
      <c r="Q67" s="88"/>
    </row>
    <row r="68" spans="1:17" ht="19.5" customHeight="1" hidden="1">
      <c r="A68" s="80"/>
      <c r="B68" s="96" t="s">
        <v>667</v>
      </c>
      <c r="C68" s="96" t="s">
        <v>663</v>
      </c>
      <c r="D68" s="96" t="s">
        <v>668</v>
      </c>
      <c r="E68" s="97">
        <v>2074</v>
      </c>
      <c r="F68" s="93"/>
      <c r="G68" s="94"/>
      <c r="H68" s="93"/>
      <c r="I68" s="93"/>
      <c r="J68" s="93"/>
      <c r="K68" s="93"/>
      <c r="L68" s="93"/>
      <c r="M68" s="93"/>
      <c r="N68" s="93"/>
      <c r="O68" s="93"/>
      <c r="P68" s="93"/>
      <c r="Q68" s="88"/>
    </row>
    <row r="69" spans="1:17" ht="34.5" customHeight="1" hidden="1">
      <c r="A69" s="95" t="s">
        <v>669</v>
      </c>
      <c r="B69" s="95"/>
      <c r="C69" s="95"/>
      <c r="D69" s="95"/>
      <c r="E69" s="93">
        <f>SUM(E70:E81)</f>
        <v>38520.11</v>
      </c>
      <c r="F69" s="93" t="s">
        <v>670</v>
      </c>
      <c r="G69" s="94"/>
      <c r="H69" s="93"/>
      <c r="I69" s="93"/>
      <c r="J69" s="93"/>
      <c r="K69" s="93"/>
      <c r="L69" s="93"/>
      <c r="M69" s="93"/>
      <c r="N69" s="93"/>
      <c r="O69" s="93"/>
      <c r="P69" s="93"/>
      <c r="Q69" s="88"/>
    </row>
    <row r="70" spans="1:17" ht="19.5" customHeight="1" hidden="1">
      <c r="A70" s="80"/>
      <c r="B70" s="96"/>
      <c r="C70" s="96"/>
      <c r="D70" s="96" t="s">
        <v>671</v>
      </c>
      <c r="E70" s="97">
        <v>35836.11</v>
      </c>
      <c r="F70" s="93"/>
      <c r="G70" s="94"/>
      <c r="H70" s="93"/>
      <c r="I70" s="93"/>
      <c r="J70" s="93"/>
      <c r="K70" s="93"/>
      <c r="L70" s="93"/>
      <c r="M70" s="93"/>
      <c r="N70" s="93"/>
      <c r="O70" s="93"/>
      <c r="P70" s="93"/>
      <c r="Q70" s="88"/>
    </row>
    <row r="71" spans="1:17" ht="19.5" customHeight="1" hidden="1">
      <c r="A71" s="80"/>
      <c r="B71" s="96"/>
      <c r="C71" s="96"/>
      <c r="D71" s="96"/>
      <c r="E71" s="97"/>
      <c r="F71" s="93"/>
      <c r="G71" s="94"/>
      <c r="H71" s="93"/>
      <c r="I71" s="93"/>
      <c r="J71" s="93"/>
      <c r="K71" s="93"/>
      <c r="L71" s="93"/>
      <c r="M71" s="93"/>
      <c r="N71" s="93"/>
      <c r="O71" s="93"/>
      <c r="P71" s="93"/>
      <c r="Q71" s="88"/>
    </row>
    <row r="72" spans="1:17" ht="19.5" customHeight="1" hidden="1">
      <c r="A72" s="80"/>
      <c r="B72" s="96"/>
      <c r="C72" s="96"/>
      <c r="D72" s="84" t="s">
        <v>672</v>
      </c>
      <c r="E72" s="97"/>
      <c r="F72" s="93"/>
      <c r="G72" s="94"/>
      <c r="H72" s="93"/>
      <c r="I72" s="93"/>
      <c r="J72" s="93"/>
      <c r="K72" s="93"/>
      <c r="L72" s="93"/>
      <c r="M72" s="93"/>
      <c r="N72" s="93"/>
      <c r="O72" s="93"/>
      <c r="P72" s="93"/>
      <c r="Q72" s="88"/>
    </row>
    <row r="73" spans="1:17" ht="35.25" customHeight="1" hidden="1">
      <c r="A73" s="95" t="s">
        <v>673</v>
      </c>
      <c r="B73" s="95"/>
      <c r="C73" s="95"/>
      <c r="D73" s="95"/>
      <c r="E73" s="97"/>
      <c r="F73" s="93"/>
      <c r="G73" s="94"/>
      <c r="H73" s="93"/>
      <c r="I73" s="93"/>
      <c r="J73" s="93"/>
      <c r="K73" s="93"/>
      <c r="L73" s="93"/>
      <c r="M73" s="93"/>
      <c r="N73" s="93"/>
      <c r="O73" s="93"/>
      <c r="P73" s="93"/>
      <c r="Q73" s="88"/>
    </row>
    <row r="74" spans="1:17" ht="19.5" customHeight="1" hidden="1">
      <c r="A74" s="80"/>
      <c r="B74" s="96"/>
      <c r="C74" s="96"/>
      <c r="D74" s="96" t="s">
        <v>674</v>
      </c>
      <c r="E74" s="97">
        <v>2684</v>
      </c>
      <c r="F74" s="93"/>
      <c r="G74" s="94"/>
      <c r="H74" s="93"/>
      <c r="I74" s="93"/>
      <c r="J74" s="93"/>
      <c r="K74" s="93"/>
      <c r="L74" s="93"/>
      <c r="M74" s="93"/>
      <c r="N74" s="93"/>
      <c r="O74" s="93"/>
      <c r="P74" s="93"/>
      <c r="Q74" s="88"/>
    </row>
    <row r="75" spans="1:17" ht="19.5" customHeight="1" hidden="1">
      <c r="A75" s="80"/>
      <c r="B75" s="96"/>
      <c r="C75" s="96"/>
      <c r="D75" s="96"/>
      <c r="E75" s="97"/>
      <c r="F75" s="93"/>
      <c r="G75" s="94"/>
      <c r="H75" s="93"/>
      <c r="I75" s="93"/>
      <c r="J75" s="93"/>
      <c r="K75" s="93"/>
      <c r="L75" s="93"/>
      <c r="M75" s="93"/>
      <c r="N75" s="93"/>
      <c r="O75" s="93"/>
      <c r="P75" s="93"/>
      <c r="Q75" s="88"/>
    </row>
    <row r="76" spans="1:17" ht="40.5" customHeight="1" hidden="1">
      <c r="A76" s="80"/>
      <c r="B76" s="80"/>
      <c r="C76" s="80"/>
      <c r="D76" s="80"/>
      <c r="E76" s="95" t="s">
        <v>675</v>
      </c>
      <c r="F76" s="95"/>
      <c r="G76" s="93">
        <v>31807867</v>
      </c>
      <c r="H76" s="93"/>
      <c r="I76" s="93"/>
      <c r="J76" s="93"/>
      <c r="K76" s="93"/>
      <c r="L76" s="93"/>
      <c r="M76" s="93"/>
      <c r="N76" s="93"/>
      <c r="O76" s="93"/>
      <c r="P76" s="93"/>
      <c r="Q76" s="88"/>
    </row>
    <row r="77" ht="13.5" hidden="1" thickTop="1">
      <c r="G77" s="98"/>
    </row>
    <row r="78" spans="5:11" ht="13.5" hidden="1" thickTop="1">
      <c r="E78" s="99" t="s">
        <v>676</v>
      </c>
      <c r="F78" s="99"/>
      <c r="G78" s="100">
        <f>G46</f>
        <v>20389708</v>
      </c>
      <c r="K78" s="98"/>
    </row>
    <row r="79" spans="6:7" ht="13.5" hidden="1" thickTop="1">
      <c r="F79" s="93"/>
      <c r="G79" s="98"/>
    </row>
    <row r="80" spans="7:8" ht="13.5" hidden="1" thickTop="1">
      <c r="G80" s="98">
        <v>4001</v>
      </c>
      <c r="H80" s="27" t="s">
        <v>677</v>
      </c>
    </row>
    <row r="81" spans="7:8" ht="13.5" hidden="1" thickTop="1">
      <c r="G81" s="98">
        <v>8000</v>
      </c>
      <c r="H81" s="27" t="s">
        <v>678</v>
      </c>
    </row>
    <row r="82" spans="7:8" ht="13.5" hidden="1" thickTop="1">
      <c r="G82" s="98">
        <v>6233000</v>
      </c>
      <c r="H82" s="27" t="s">
        <v>679</v>
      </c>
    </row>
    <row r="83" spans="7:8" ht="13.5" hidden="1" thickTop="1">
      <c r="G83" s="98">
        <v>106600</v>
      </c>
      <c r="H83" s="27" t="s">
        <v>680</v>
      </c>
    </row>
    <row r="84" spans="7:8" ht="13.5" hidden="1" thickTop="1">
      <c r="G84" s="98">
        <v>20000</v>
      </c>
      <c r="H84" s="27" t="s">
        <v>681</v>
      </c>
    </row>
    <row r="85" spans="7:8" ht="13.5" hidden="1" thickTop="1">
      <c r="G85" s="98">
        <v>25000</v>
      </c>
      <c r="H85" s="27" t="s">
        <v>682</v>
      </c>
    </row>
    <row r="86" spans="7:8" ht="13.5" hidden="1" thickTop="1">
      <c r="G86" s="98">
        <v>100000</v>
      </c>
      <c r="H86" s="27" t="s">
        <v>683</v>
      </c>
    </row>
    <row r="87" spans="7:8" ht="13.5" hidden="1" thickTop="1">
      <c r="G87" s="98">
        <v>97000</v>
      </c>
      <c r="H87" s="27" t="s">
        <v>684</v>
      </c>
    </row>
    <row r="88" spans="7:8" ht="13.5" hidden="1" thickTop="1">
      <c r="G88" s="98">
        <v>150000</v>
      </c>
      <c r="H88" s="27" t="s">
        <v>685</v>
      </c>
    </row>
    <row r="89" spans="7:8" ht="13.5" hidden="1" thickTop="1">
      <c r="G89" s="98">
        <v>4760</v>
      </c>
      <c r="H89" s="27" t="s">
        <v>686</v>
      </c>
    </row>
    <row r="90" spans="7:9" ht="13.5" hidden="1" thickTop="1">
      <c r="G90" s="98">
        <v>26400</v>
      </c>
      <c r="H90" s="27" t="s">
        <v>687</v>
      </c>
      <c r="I90" s="101" t="s">
        <v>688</v>
      </c>
    </row>
    <row r="91" spans="7:9" ht="13.5" hidden="1" thickTop="1">
      <c r="G91" s="98">
        <v>8000</v>
      </c>
      <c r="H91" s="27" t="s">
        <v>689</v>
      </c>
      <c r="I91" s="101"/>
    </row>
    <row r="92" spans="7:9" ht="13.5" hidden="1" thickTop="1">
      <c r="G92" s="98">
        <v>14000</v>
      </c>
      <c r="H92" s="27" t="s">
        <v>690</v>
      </c>
      <c r="I92" s="101"/>
    </row>
    <row r="93" spans="7:9" ht="13.5" hidden="1" thickTop="1">
      <c r="G93" s="98"/>
      <c r="H93" s="27" t="s">
        <v>691</v>
      </c>
      <c r="I93" s="102"/>
    </row>
    <row r="94" ht="13.5" hidden="1" thickTop="1">
      <c r="G94" s="100">
        <f>SUM(G78:G93)</f>
        <v>27186469</v>
      </c>
    </row>
    <row r="95" spans="6:9" ht="12.75" customHeight="1" hidden="1">
      <c r="F95" s="103">
        <v>-57360</v>
      </c>
      <c r="G95" s="103"/>
      <c r="H95" s="103"/>
      <c r="I95" s="27" t="s">
        <v>692</v>
      </c>
    </row>
    <row r="96" spans="6:10" ht="12.75" customHeight="1" hidden="1">
      <c r="F96" s="104"/>
      <c r="G96" s="104">
        <v>-40000</v>
      </c>
      <c r="H96" s="105" t="s">
        <v>693</v>
      </c>
      <c r="I96" s="105"/>
      <c r="J96" s="105"/>
    </row>
    <row r="97" ht="15" hidden="1" thickTop="1">
      <c r="G97" s="106">
        <f>G94+F95+G96</f>
        <v>27089109</v>
      </c>
    </row>
    <row r="98" ht="13.5" hidden="1" thickTop="1">
      <c r="G98" s="98"/>
    </row>
    <row r="99" ht="13.5" hidden="1" thickTop="1">
      <c r="G99" s="98"/>
    </row>
    <row r="100" ht="13.5" hidden="1" thickTop="1"/>
    <row r="101" ht="13.5" hidden="1" thickTop="1"/>
    <row r="102" ht="13.5" hidden="1" thickTop="1"/>
    <row r="103" ht="13.5" hidden="1" thickTop="1"/>
    <row r="104" ht="13.5" thickTop="1"/>
  </sheetData>
  <sheetProtection/>
  <mergeCells count="32">
    <mergeCell ref="O4:P4"/>
    <mergeCell ref="O5:O7"/>
    <mergeCell ref="P5:P7"/>
    <mergeCell ref="F95:H95"/>
    <mergeCell ref="L4:N4"/>
    <mergeCell ref="G4:G7"/>
    <mergeCell ref="E76:F76"/>
    <mergeCell ref="E78:F78"/>
    <mergeCell ref="J5:J7"/>
    <mergeCell ref="I90:I92"/>
    <mergeCell ref="L5:L7"/>
    <mergeCell ref="N5:N7"/>
    <mergeCell ref="E3:E7"/>
    <mergeCell ref="H4:K4"/>
    <mergeCell ref="H5:H7"/>
    <mergeCell ref="I5:I7"/>
    <mergeCell ref="M5:M7"/>
    <mergeCell ref="A46:D46"/>
    <mergeCell ref="A1:Q1"/>
    <mergeCell ref="A3:A7"/>
    <mergeCell ref="B3:B7"/>
    <mergeCell ref="C3:C7"/>
    <mergeCell ref="D3:D7"/>
    <mergeCell ref="Q3:Q7"/>
    <mergeCell ref="K5:K7"/>
    <mergeCell ref="G3:P3"/>
    <mergeCell ref="F3:F7"/>
    <mergeCell ref="H96:J96"/>
    <mergeCell ref="A73:D73"/>
    <mergeCell ref="A69:D69"/>
    <mergeCell ref="A61:D61"/>
    <mergeCell ref="A65:D65"/>
  </mergeCells>
  <printOptions horizontalCentered="1"/>
  <pageMargins left="0.2362204724409449" right="0.2362204724409449" top="0.4724409448818898" bottom="0.3937007874015748" header="0.5118110236220472" footer="0.5118110236220472"/>
  <pageSetup horizontalDpi="600" verticalDpi="600" orientation="landscape" paperSize="9" scale="65" r:id="rId1"/>
  <headerFooter alignWithMargins="0">
    <oddHeader>&amp;R&amp;9Załącznik nr 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8"/>
  <sheetViews>
    <sheetView workbookViewId="0" topLeftCell="A4">
      <selection activeCell="B14" sqref="B14"/>
    </sheetView>
  </sheetViews>
  <sheetFormatPr defaultColWidth="12" defaultRowHeight="12.75"/>
  <cols>
    <col min="1" max="1" width="4.16015625" style="109" bestFit="1" customWidth="1"/>
    <col min="2" max="2" width="48.5" style="109" customWidth="1"/>
    <col min="3" max="3" width="10.16015625" style="109" customWidth="1"/>
    <col min="4" max="4" width="11.66015625" style="109" customWidth="1"/>
    <col min="5" max="5" width="11" style="109" customWidth="1"/>
    <col min="6" max="6" width="12.33203125" style="109" bestFit="1" customWidth="1"/>
    <col min="7" max="8" width="9.83203125" style="109" customWidth="1"/>
    <col min="9" max="9" width="10.16015625" style="109" customWidth="1"/>
    <col min="10" max="11" width="9" style="109" customWidth="1"/>
    <col min="12" max="12" width="11.33203125" style="109" customWidth="1"/>
    <col min="13" max="13" width="13.66015625" style="109" customWidth="1"/>
    <col min="14" max="14" width="13.16015625" style="109" customWidth="1"/>
    <col min="15" max="16" width="9.66015625" style="109" customWidth="1"/>
    <col min="17" max="17" width="13.66015625" style="109" customWidth="1"/>
    <col min="18" max="19" width="12" style="109" hidden="1" customWidth="1"/>
    <col min="20" max="16384" width="12" style="109" customWidth="1"/>
  </cols>
  <sheetData>
    <row r="1" spans="1:17" ht="16.5" customHeight="1">
      <c r="A1" s="107" t="s">
        <v>694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  <c r="O1" s="107" t="s">
        <v>695</v>
      </c>
      <c r="P1" s="107"/>
      <c r="Q1" s="107"/>
    </row>
    <row r="2" ht="2.25" customHeight="1" thickBot="1">
      <c r="Q2" s="109" t="s">
        <v>558</v>
      </c>
    </row>
    <row r="3" spans="1:17" ht="12" thickTop="1">
      <c r="A3" s="110" t="s">
        <v>559</v>
      </c>
      <c r="B3" s="111" t="s">
        <v>696</v>
      </c>
      <c r="C3" s="112" t="s">
        <v>697</v>
      </c>
      <c r="D3" s="112" t="s">
        <v>698</v>
      </c>
      <c r="E3" s="112" t="s">
        <v>699</v>
      </c>
      <c r="F3" s="111" t="s">
        <v>700</v>
      </c>
      <c r="G3" s="111"/>
      <c r="H3" s="111" t="s">
        <v>564</v>
      </c>
      <c r="I3" s="111"/>
      <c r="J3" s="111"/>
      <c r="K3" s="111"/>
      <c r="L3" s="111"/>
      <c r="M3" s="111"/>
      <c r="N3" s="111"/>
      <c r="O3" s="111"/>
      <c r="P3" s="111"/>
      <c r="Q3" s="113"/>
    </row>
    <row r="4" spans="1:17" ht="11.25">
      <c r="A4" s="114"/>
      <c r="B4" s="115"/>
      <c r="C4" s="116"/>
      <c r="D4" s="116"/>
      <c r="E4" s="116"/>
      <c r="F4" s="116" t="s">
        <v>701</v>
      </c>
      <c r="G4" s="116" t="s">
        <v>702</v>
      </c>
      <c r="H4" s="115" t="s">
        <v>703</v>
      </c>
      <c r="I4" s="115"/>
      <c r="J4" s="115"/>
      <c r="K4" s="115"/>
      <c r="L4" s="115"/>
      <c r="M4" s="115"/>
      <c r="N4" s="115"/>
      <c r="O4" s="115"/>
      <c r="P4" s="115"/>
      <c r="Q4" s="117"/>
    </row>
    <row r="5" spans="1:17" ht="11.25">
      <c r="A5" s="114"/>
      <c r="B5" s="115"/>
      <c r="C5" s="116"/>
      <c r="D5" s="116"/>
      <c r="E5" s="116"/>
      <c r="F5" s="116"/>
      <c r="G5" s="116"/>
      <c r="H5" s="116" t="s">
        <v>704</v>
      </c>
      <c r="I5" s="115" t="s">
        <v>705</v>
      </c>
      <c r="J5" s="115"/>
      <c r="K5" s="115"/>
      <c r="L5" s="115"/>
      <c r="M5" s="115"/>
      <c r="N5" s="115"/>
      <c r="O5" s="115"/>
      <c r="P5" s="115"/>
      <c r="Q5" s="117"/>
    </row>
    <row r="6" spans="1:17" ht="14.25" customHeight="1">
      <c r="A6" s="114"/>
      <c r="B6" s="115"/>
      <c r="C6" s="116"/>
      <c r="D6" s="116"/>
      <c r="E6" s="116"/>
      <c r="F6" s="116"/>
      <c r="G6" s="116"/>
      <c r="H6" s="116"/>
      <c r="I6" s="115" t="s">
        <v>706</v>
      </c>
      <c r="J6" s="115"/>
      <c r="K6" s="115"/>
      <c r="L6" s="115"/>
      <c r="M6" s="115" t="s">
        <v>707</v>
      </c>
      <c r="N6" s="115"/>
      <c r="O6" s="115"/>
      <c r="P6" s="115"/>
      <c r="Q6" s="117"/>
    </row>
    <row r="7" spans="1:17" ht="12.75" customHeight="1">
      <c r="A7" s="114"/>
      <c r="B7" s="115"/>
      <c r="C7" s="116"/>
      <c r="D7" s="116"/>
      <c r="E7" s="116"/>
      <c r="F7" s="116"/>
      <c r="G7" s="116"/>
      <c r="H7" s="116"/>
      <c r="I7" s="116" t="s">
        <v>708</v>
      </c>
      <c r="J7" s="115" t="s">
        <v>709</v>
      </c>
      <c r="K7" s="115"/>
      <c r="L7" s="115"/>
      <c r="M7" s="116" t="s">
        <v>710</v>
      </c>
      <c r="N7" s="116" t="s">
        <v>709</v>
      </c>
      <c r="O7" s="116"/>
      <c r="P7" s="116"/>
      <c r="Q7" s="118"/>
    </row>
    <row r="8" spans="1:17" ht="48" customHeight="1">
      <c r="A8" s="114"/>
      <c r="B8" s="115"/>
      <c r="C8" s="116"/>
      <c r="D8" s="116"/>
      <c r="E8" s="116"/>
      <c r="F8" s="116"/>
      <c r="G8" s="116"/>
      <c r="H8" s="116"/>
      <c r="I8" s="116"/>
      <c r="J8" s="119" t="s">
        <v>711</v>
      </c>
      <c r="K8" s="119" t="s">
        <v>712</v>
      </c>
      <c r="L8" s="119" t="s">
        <v>713</v>
      </c>
      <c r="M8" s="116"/>
      <c r="N8" s="119" t="s">
        <v>714</v>
      </c>
      <c r="O8" s="119" t="s">
        <v>711</v>
      </c>
      <c r="P8" s="119" t="s">
        <v>712</v>
      </c>
      <c r="Q8" s="120" t="s">
        <v>713</v>
      </c>
    </row>
    <row r="9" spans="1:17" ht="7.5" customHeight="1" thickBot="1">
      <c r="A9" s="121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  <c r="H9" s="122">
        <v>8</v>
      </c>
      <c r="I9" s="122">
        <v>9</v>
      </c>
      <c r="J9" s="122">
        <v>10</v>
      </c>
      <c r="K9" s="122">
        <v>11</v>
      </c>
      <c r="L9" s="122">
        <v>12</v>
      </c>
      <c r="M9" s="122">
        <v>13</v>
      </c>
      <c r="N9" s="122">
        <v>14</v>
      </c>
      <c r="O9" s="122">
        <v>15</v>
      </c>
      <c r="P9" s="122">
        <v>16</v>
      </c>
      <c r="Q9" s="123">
        <v>17</v>
      </c>
    </row>
    <row r="10" spans="1:19" s="130" customFormat="1" ht="20.25" customHeight="1" thickBot="1" thickTop="1">
      <c r="A10" s="124">
        <v>1</v>
      </c>
      <c r="B10" s="125" t="s">
        <v>715</v>
      </c>
      <c r="C10" s="126" t="s">
        <v>716</v>
      </c>
      <c r="D10" s="127"/>
      <c r="E10" s="128">
        <f aca="true" t="shared" si="0" ref="E10:S10">E15+E22+E29+E37+E44+E51+E58</f>
        <v>13163899</v>
      </c>
      <c r="F10" s="128">
        <f t="shared" si="0"/>
        <v>2499651</v>
      </c>
      <c r="G10" s="128">
        <f t="shared" si="0"/>
        <v>10664248</v>
      </c>
      <c r="H10" s="128">
        <f t="shared" si="0"/>
        <v>13163899</v>
      </c>
      <c r="I10" s="128">
        <f t="shared" si="0"/>
        <v>2499651</v>
      </c>
      <c r="J10" s="128">
        <f t="shared" si="0"/>
        <v>0</v>
      </c>
      <c r="K10" s="128">
        <f t="shared" si="0"/>
        <v>0</v>
      </c>
      <c r="L10" s="128">
        <f t="shared" si="0"/>
        <v>2499651</v>
      </c>
      <c r="M10" s="128">
        <f t="shared" si="0"/>
        <v>10664248</v>
      </c>
      <c r="N10" s="128">
        <f t="shared" si="0"/>
        <v>0</v>
      </c>
      <c r="O10" s="128">
        <f t="shared" si="0"/>
        <v>0</v>
      </c>
      <c r="P10" s="128">
        <f t="shared" si="0"/>
        <v>0</v>
      </c>
      <c r="Q10" s="128">
        <f t="shared" si="0"/>
        <v>10664248</v>
      </c>
      <c r="R10" s="129">
        <f t="shared" si="0"/>
        <v>0</v>
      </c>
      <c r="S10" s="128">
        <f t="shared" si="0"/>
        <v>0</v>
      </c>
    </row>
    <row r="11" spans="1:19" s="130" customFormat="1" ht="22.5" customHeight="1" thickTop="1">
      <c r="A11" s="131" t="s">
        <v>717</v>
      </c>
      <c r="B11" s="132" t="s">
        <v>718</v>
      </c>
      <c r="C11" s="133"/>
      <c r="D11" s="133"/>
      <c r="E11" s="134">
        <f>G11+F11</f>
        <v>0</v>
      </c>
      <c r="F11" s="134">
        <f>I11</f>
        <v>0</v>
      </c>
      <c r="G11" s="134">
        <f>M11</f>
        <v>0</v>
      </c>
      <c r="H11" s="134">
        <f>I11+M11</f>
        <v>0</v>
      </c>
      <c r="I11" s="134">
        <f>J11+K11+L11</f>
        <v>0</v>
      </c>
      <c r="J11" s="135"/>
      <c r="K11" s="135"/>
      <c r="L11" s="135"/>
      <c r="M11" s="134">
        <f>N11+O11+P11+Q11</f>
        <v>0</v>
      </c>
      <c r="N11" s="135"/>
      <c r="O11" s="135"/>
      <c r="P11" s="135"/>
      <c r="Q11" s="136"/>
      <c r="R11" s="137"/>
      <c r="S11" s="137"/>
    </row>
    <row r="12" spans="1:19" s="130" customFormat="1" ht="25.5" customHeight="1">
      <c r="A12" s="138"/>
      <c r="B12" s="139" t="s">
        <v>719</v>
      </c>
      <c r="C12" s="140"/>
      <c r="D12" s="140"/>
      <c r="E12" s="141">
        <f>G12+F12</f>
        <v>0</v>
      </c>
      <c r="F12" s="141">
        <f>I12</f>
        <v>0</v>
      </c>
      <c r="G12" s="141">
        <f>M12</f>
        <v>0</v>
      </c>
      <c r="H12" s="141">
        <f>I12+M12</f>
        <v>0</v>
      </c>
      <c r="I12" s="141">
        <f>J12+K12+L12</f>
        <v>0</v>
      </c>
      <c r="J12" s="142"/>
      <c r="K12" s="142"/>
      <c r="L12" s="142"/>
      <c r="M12" s="141">
        <f>N12+O12+P12+Q12</f>
        <v>0</v>
      </c>
      <c r="N12" s="142"/>
      <c r="O12" s="142"/>
      <c r="P12" s="142"/>
      <c r="Q12" s="143"/>
      <c r="R12" s="137"/>
      <c r="S12" s="137"/>
    </row>
    <row r="13" spans="1:19" s="130" customFormat="1" ht="21.75" customHeight="1">
      <c r="A13" s="138"/>
      <c r="B13" s="139" t="s">
        <v>720</v>
      </c>
      <c r="C13" s="140"/>
      <c r="D13" s="140"/>
      <c r="E13" s="141">
        <f>G13+F13</f>
        <v>0</v>
      </c>
      <c r="F13" s="141">
        <f>I13</f>
        <v>0</v>
      </c>
      <c r="G13" s="141">
        <f>M13</f>
        <v>0</v>
      </c>
      <c r="H13" s="141">
        <f>I13+M13</f>
        <v>0</v>
      </c>
      <c r="I13" s="141">
        <f>J13+K13+L13</f>
        <v>0</v>
      </c>
      <c r="J13" s="142"/>
      <c r="K13" s="142"/>
      <c r="L13" s="142"/>
      <c r="M13" s="141">
        <f>N13+O13+P13+Q13</f>
        <v>0</v>
      </c>
      <c r="N13" s="142"/>
      <c r="O13" s="142"/>
      <c r="P13" s="142"/>
      <c r="Q13" s="143"/>
      <c r="R13" s="137"/>
      <c r="S13" s="137"/>
    </row>
    <row r="14" spans="1:20" s="130" customFormat="1" ht="36" customHeight="1">
      <c r="A14" s="138"/>
      <c r="B14" s="139" t="s">
        <v>826</v>
      </c>
      <c r="C14" s="140"/>
      <c r="D14" s="144" t="s">
        <v>721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3"/>
      <c r="R14" s="137"/>
      <c r="S14" s="137"/>
      <c r="T14" s="145"/>
    </row>
    <row r="15" spans="1:20" s="130" customFormat="1" ht="14.25" customHeight="1">
      <c r="A15" s="138"/>
      <c r="B15" s="146" t="s">
        <v>722</v>
      </c>
      <c r="C15" s="141"/>
      <c r="D15" s="147"/>
      <c r="E15" s="141">
        <f>G15+F15</f>
        <v>1713935</v>
      </c>
      <c r="F15" s="141">
        <f>I15</f>
        <v>257090</v>
      </c>
      <c r="G15" s="141">
        <f>M15</f>
        <v>1456845</v>
      </c>
      <c r="H15" s="141">
        <f>I15+M15</f>
        <v>1713935</v>
      </c>
      <c r="I15" s="141">
        <f>J15+K15+L15</f>
        <v>257090</v>
      </c>
      <c r="J15" s="141">
        <f>SUM(J16:J17)</f>
        <v>0</v>
      </c>
      <c r="K15" s="141">
        <f>SUM(K16:K17)</f>
        <v>0</v>
      </c>
      <c r="L15" s="141">
        <f>SUM(L16:L17)</f>
        <v>257090</v>
      </c>
      <c r="M15" s="141">
        <f>N15+O15+P15+Q15</f>
        <v>1456845</v>
      </c>
      <c r="N15" s="141">
        <f>SUM(N16:N17)</f>
        <v>0</v>
      </c>
      <c r="O15" s="141">
        <f>SUM(O16:O17)</f>
        <v>0</v>
      </c>
      <c r="P15" s="141"/>
      <c r="Q15" s="148">
        <f>Q17</f>
        <v>1456845</v>
      </c>
      <c r="R15" s="137"/>
      <c r="S15" s="137"/>
      <c r="T15" s="145"/>
    </row>
    <row r="16" spans="1:19" s="130" customFormat="1" ht="14.25" customHeight="1" hidden="1">
      <c r="A16" s="149"/>
      <c r="B16" s="150"/>
      <c r="C16" s="151"/>
      <c r="D16" s="152"/>
      <c r="E16" s="141"/>
      <c r="F16" s="141"/>
      <c r="G16" s="141"/>
      <c r="H16" s="141"/>
      <c r="I16" s="141"/>
      <c r="J16" s="141"/>
      <c r="K16" s="141"/>
      <c r="L16" s="151"/>
      <c r="M16" s="141"/>
      <c r="N16" s="141"/>
      <c r="O16" s="141"/>
      <c r="P16" s="141"/>
      <c r="Q16" s="148"/>
      <c r="R16" s="137"/>
      <c r="S16" s="137"/>
    </row>
    <row r="17" spans="1:19" s="130" customFormat="1" ht="14.25" customHeight="1">
      <c r="A17" s="149"/>
      <c r="B17" s="153" t="s">
        <v>723</v>
      </c>
      <c r="C17" s="154"/>
      <c r="D17" s="154"/>
      <c r="E17" s="155">
        <f>G17+F17</f>
        <v>1713935</v>
      </c>
      <c r="F17" s="155">
        <f>I17</f>
        <v>257090</v>
      </c>
      <c r="G17" s="155">
        <f>M17</f>
        <v>1456845</v>
      </c>
      <c r="H17" s="155">
        <f>I17+M17</f>
        <v>1713935</v>
      </c>
      <c r="I17" s="155">
        <f>J17+K17+L17</f>
        <v>257090</v>
      </c>
      <c r="J17" s="156">
        <v>0</v>
      </c>
      <c r="K17" s="156">
        <v>0</v>
      </c>
      <c r="L17" s="156">
        <v>257090</v>
      </c>
      <c r="M17" s="155">
        <f>N17+O17+P17+Q17</f>
        <v>1456845</v>
      </c>
      <c r="N17" s="156">
        <v>0</v>
      </c>
      <c r="O17" s="156">
        <v>0</v>
      </c>
      <c r="P17" s="156"/>
      <c r="Q17" s="157">
        <v>1456845</v>
      </c>
      <c r="R17" s="137"/>
      <c r="S17" s="137"/>
    </row>
    <row r="18" spans="1:22" ht="17.25" customHeight="1">
      <c r="A18" s="158" t="s">
        <v>724</v>
      </c>
      <c r="B18" s="159" t="s">
        <v>725</v>
      </c>
      <c r="C18" s="160"/>
      <c r="D18" s="160"/>
      <c r="E18" s="161"/>
      <c r="F18" s="161"/>
      <c r="G18" s="161"/>
      <c r="H18" s="161"/>
      <c r="I18" s="161"/>
      <c r="J18" s="162"/>
      <c r="K18" s="162"/>
      <c r="L18" s="162"/>
      <c r="M18" s="161"/>
      <c r="N18" s="162"/>
      <c r="O18" s="162"/>
      <c r="P18" s="162"/>
      <c r="Q18" s="163"/>
      <c r="R18" s="164"/>
      <c r="S18" s="164"/>
      <c r="T18" s="164"/>
      <c r="U18" s="164"/>
      <c r="V18" s="164"/>
    </row>
    <row r="19" spans="1:22" ht="26.25" customHeight="1">
      <c r="A19" s="165"/>
      <c r="B19" s="139" t="s">
        <v>726</v>
      </c>
      <c r="C19" s="166"/>
      <c r="D19" s="166"/>
      <c r="E19" s="167"/>
      <c r="F19" s="167"/>
      <c r="G19" s="167"/>
      <c r="H19" s="167"/>
      <c r="I19" s="167"/>
      <c r="J19" s="168"/>
      <c r="K19" s="168"/>
      <c r="L19" s="168"/>
      <c r="M19" s="167"/>
      <c r="N19" s="168"/>
      <c r="O19" s="168"/>
      <c r="P19" s="168"/>
      <c r="Q19" s="169"/>
      <c r="R19" s="164"/>
      <c r="S19" s="164"/>
      <c r="T19" s="164"/>
      <c r="U19" s="164"/>
      <c r="V19" s="164"/>
    </row>
    <row r="20" spans="1:22" ht="35.25" customHeight="1">
      <c r="A20" s="165"/>
      <c r="B20" s="139" t="s">
        <v>727</v>
      </c>
      <c r="C20" s="166"/>
      <c r="D20" s="166"/>
      <c r="E20" s="167"/>
      <c r="F20" s="167"/>
      <c r="G20" s="167"/>
      <c r="H20" s="167"/>
      <c r="I20" s="167"/>
      <c r="J20" s="168"/>
      <c r="K20" s="168"/>
      <c r="L20" s="168"/>
      <c r="M20" s="167"/>
      <c r="N20" s="168"/>
      <c r="O20" s="168"/>
      <c r="P20" s="168"/>
      <c r="Q20" s="169"/>
      <c r="R20" s="164"/>
      <c r="S20" s="164"/>
      <c r="T20" s="164"/>
      <c r="U20" s="164"/>
      <c r="V20" s="164"/>
    </row>
    <row r="21" spans="1:22" ht="30" customHeight="1">
      <c r="A21" s="165"/>
      <c r="B21" s="139" t="s">
        <v>827</v>
      </c>
      <c r="C21" s="166">
        <v>40</v>
      </c>
      <c r="D21" s="166" t="s">
        <v>728</v>
      </c>
      <c r="E21" s="167"/>
      <c r="F21" s="167"/>
      <c r="G21" s="167"/>
      <c r="H21" s="167"/>
      <c r="I21" s="167"/>
      <c r="J21" s="168"/>
      <c r="K21" s="168"/>
      <c r="L21" s="168"/>
      <c r="M21" s="167"/>
      <c r="N21" s="168"/>
      <c r="O21" s="168"/>
      <c r="P21" s="168"/>
      <c r="Q21" s="169"/>
      <c r="R21" s="164"/>
      <c r="S21" s="164"/>
      <c r="T21" s="164"/>
      <c r="U21" s="164"/>
      <c r="V21" s="164"/>
    </row>
    <row r="22" spans="1:22" ht="13.5" customHeight="1">
      <c r="A22" s="165"/>
      <c r="B22" s="170" t="s">
        <v>729</v>
      </c>
      <c r="C22" s="171"/>
      <c r="D22" s="172"/>
      <c r="E22" s="167">
        <f aca="true" t="shared" si="1" ref="E22:O22">E24</f>
        <v>2542596</v>
      </c>
      <c r="F22" s="167">
        <f t="shared" si="1"/>
        <v>649490</v>
      </c>
      <c r="G22" s="167">
        <f t="shared" si="1"/>
        <v>1893106</v>
      </c>
      <c r="H22" s="167">
        <f t="shared" si="1"/>
        <v>2542596</v>
      </c>
      <c r="I22" s="167">
        <f t="shared" si="1"/>
        <v>649490</v>
      </c>
      <c r="J22" s="167">
        <f t="shared" si="1"/>
        <v>0</v>
      </c>
      <c r="K22" s="167">
        <f t="shared" si="1"/>
        <v>0</v>
      </c>
      <c r="L22" s="167">
        <f t="shared" si="1"/>
        <v>649490</v>
      </c>
      <c r="M22" s="167">
        <f t="shared" si="1"/>
        <v>1893106</v>
      </c>
      <c r="N22" s="167">
        <f t="shared" si="1"/>
        <v>0</v>
      </c>
      <c r="O22" s="167">
        <f t="shared" si="1"/>
        <v>0</v>
      </c>
      <c r="P22" s="167"/>
      <c r="Q22" s="173">
        <f>Q24</f>
        <v>1893106</v>
      </c>
      <c r="R22" s="174">
        <f>R24</f>
        <v>0</v>
      </c>
      <c r="S22" s="167">
        <f>S24</f>
        <v>0</v>
      </c>
      <c r="T22" s="164"/>
      <c r="U22" s="164"/>
      <c r="V22" s="164"/>
    </row>
    <row r="23" spans="1:22" ht="10.5" customHeight="1" hidden="1">
      <c r="A23" s="165"/>
      <c r="B23" s="170"/>
      <c r="C23" s="175"/>
      <c r="D23" s="175"/>
      <c r="E23" s="176"/>
      <c r="F23" s="176"/>
      <c r="G23" s="176"/>
      <c r="H23" s="176"/>
      <c r="I23" s="176"/>
      <c r="J23" s="177"/>
      <c r="K23" s="177"/>
      <c r="L23" s="176"/>
      <c r="M23" s="176"/>
      <c r="N23" s="177"/>
      <c r="O23" s="177"/>
      <c r="P23" s="177"/>
      <c r="Q23" s="178"/>
      <c r="R23" s="164"/>
      <c r="S23" s="164"/>
      <c r="T23" s="164"/>
      <c r="U23" s="164"/>
      <c r="V23" s="164"/>
    </row>
    <row r="24" spans="1:22" ht="13.5" customHeight="1">
      <c r="A24" s="179"/>
      <c r="B24" s="180">
        <v>2009</v>
      </c>
      <c r="C24" s="181"/>
      <c r="D24" s="181"/>
      <c r="E24" s="151">
        <f>G24+F24</f>
        <v>2542596</v>
      </c>
      <c r="F24" s="151">
        <f>I24</f>
        <v>649490</v>
      </c>
      <c r="G24" s="151">
        <f>M24</f>
        <v>1893106</v>
      </c>
      <c r="H24" s="151">
        <f>I24+M24</f>
        <v>2542596</v>
      </c>
      <c r="I24" s="151">
        <f>J24+K24+L24</f>
        <v>649490</v>
      </c>
      <c r="J24" s="154">
        <v>0</v>
      </c>
      <c r="K24" s="154">
        <v>0</v>
      </c>
      <c r="L24" s="154">
        <v>649490</v>
      </c>
      <c r="M24" s="151">
        <f>N24+O24+P24+Q24</f>
        <v>1893106</v>
      </c>
      <c r="N24" s="154">
        <v>0</v>
      </c>
      <c r="O24" s="154">
        <v>0</v>
      </c>
      <c r="P24" s="154"/>
      <c r="Q24" s="182">
        <v>1893106</v>
      </c>
      <c r="R24" s="164"/>
      <c r="S24" s="164"/>
      <c r="T24" s="183"/>
      <c r="U24" s="164"/>
      <c r="V24" s="164"/>
    </row>
    <row r="25" spans="1:27" ht="25.5" customHeight="1">
      <c r="A25" s="184" t="s">
        <v>730</v>
      </c>
      <c r="B25" s="159" t="s">
        <v>718</v>
      </c>
      <c r="C25" s="160"/>
      <c r="D25" s="160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3"/>
      <c r="R25" s="164"/>
      <c r="S25" s="164"/>
      <c r="T25" s="164"/>
      <c r="U25" s="164"/>
      <c r="V25" s="164"/>
      <c r="W25" s="164"/>
      <c r="X25" s="164"/>
      <c r="Y25" s="164"/>
      <c r="Z25" s="164"/>
      <c r="AA25" s="164"/>
    </row>
    <row r="26" spans="1:27" ht="26.25" customHeight="1">
      <c r="A26" s="185"/>
      <c r="B26" s="139" t="s">
        <v>731</v>
      </c>
      <c r="C26" s="166"/>
      <c r="D26" s="166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9"/>
      <c r="R26" s="164"/>
      <c r="S26" s="164"/>
      <c r="T26" s="164"/>
      <c r="U26" s="164"/>
      <c r="V26" s="164"/>
      <c r="W26" s="164"/>
      <c r="X26" s="164"/>
      <c r="Y26" s="164"/>
      <c r="Z26" s="164"/>
      <c r="AA26" s="164"/>
    </row>
    <row r="27" spans="1:27" ht="27" customHeight="1">
      <c r="A27" s="185"/>
      <c r="B27" s="139" t="s">
        <v>732</v>
      </c>
      <c r="C27" s="166"/>
      <c r="D27" s="166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9"/>
      <c r="R27" s="164"/>
      <c r="S27" s="164"/>
      <c r="T27" s="164"/>
      <c r="U27" s="164"/>
      <c r="V27" s="164"/>
      <c r="W27" s="164"/>
      <c r="X27" s="164"/>
      <c r="Y27" s="164"/>
      <c r="Z27" s="164"/>
      <c r="AA27" s="164"/>
    </row>
    <row r="28" spans="1:27" ht="34.5" customHeight="1">
      <c r="A28" s="185"/>
      <c r="B28" s="139" t="s">
        <v>828</v>
      </c>
      <c r="C28" s="166">
        <v>53</v>
      </c>
      <c r="D28" s="186">
        <v>754.75411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9"/>
      <c r="R28" s="164"/>
      <c r="S28" s="164"/>
      <c r="T28" s="164"/>
      <c r="U28" s="164"/>
      <c r="V28" s="164"/>
      <c r="W28" s="164"/>
      <c r="X28" s="164"/>
      <c r="Y28" s="164"/>
      <c r="Z28" s="164"/>
      <c r="AA28" s="164"/>
    </row>
    <row r="29" spans="1:27" ht="10.5" customHeight="1">
      <c r="A29" s="185"/>
      <c r="B29" s="146" t="s">
        <v>722</v>
      </c>
      <c r="C29" s="167"/>
      <c r="D29" s="187"/>
      <c r="E29" s="167">
        <v>4000000</v>
      </c>
      <c r="F29" s="167">
        <f>SUM(F30:F32)</f>
        <v>600000</v>
      </c>
      <c r="G29" s="167">
        <f>SUM(G30:G32)</f>
        <v>3400000</v>
      </c>
      <c r="H29" s="167">
        <f>H31+H32</f>
        <v>4000000</v>
      </c>
      <c r="I29" s="167">
        <f>I31+I32</f>
        <v>600000</v>
      </c>
      <c r="J29" s="167">
        <v>0</v>
      </c>
      <c r="K29" s="167">
        <v>0</v>
      </c>
      <c r="L29" s="167">
        <f>L31+L32</f>
        <v>600000</v>
      </c>
      <c r="M29" s="167">
        <f>M31+M32</f>
        <v>3400000</v>
      </c>
      <c r="N29" s="167">
        <v>0</v>
      </c>
      <c r="O29" s="167">
        <v>0</v>
      </c>
      <c r="P29" s="167">
        <v>0</v>
      </c>
      <c r="Q29" s="173">
        <f>Q31+Q32</f>
        <v>3400000</v>
      </c>
      <c r="R29" s="164"/>
      <c r="S29" s="164"/>
      <c r="T29" s="164"/>
      <c r="U29" s="164"/>
      <c r="V29" s="164"/>
      <c r="W29" s="164"/>
      <c r="X29" s="164"/>
      <c r="Y29" s="164"/>
      <c r="Z29" s="164"/>
      <c r="AA29" s="164"/>
    </row>
    <row r="30" spans="1:27" ht="4.5" customHeight="1" hidden="1">
      <c r="A30" s="188"/>
      <c r="B30" s="150"/>
      <c r="C30" s="189"/>
      <c r="D30" s="190"/>
      <c r="E30" s="189"/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91">
        <v>0</v>
      </c>
      <c r="R30" s="164"/>
      <c r="S30" s="164"/>
      <c r="T30" s="183"/>
      <c r="U30" s="164"/>
      <c r="V30" s="164"/>
      <c r="W30" s="164"/>
      <c r="X30" s="164"/>
      <c r="Y30" s="164"/>
      <c r="Z30" s="164"/>
      <c r="AA30" s="164"/>
    </row>
    <row r="31" spans="1:27" ht="15" customHeight="1">
      <c r="A31" s="188"/>
      <c r="B31" s="150" t="s">
        <v>723</v>
      </c>
      <c r="C31" s="189"/>
      <c r="D31" s="190"/>
      <c r="E31" s="189">
        <f>F31+G31</f>
        <v>3568842</v>
      </c>
      <c r="F31" s="189">
        <f>L31</f>
        <v>535326</v>
      </c>
      <c r="G31" s="189">
        <f>Q31</f>
        <v>3033516</v>
      </c>
      <c r="H31" s="189">
        <f>I31+M31</f>
        <v>3568842</v>
      </c>
      <c r="I31" s="189">
        <f>L31</f>
        <v>535326</v>
      </c>
      <c r="J31" s="189">
        <v>0</v>
      </c>
      <c r="K31" s="189">
        <v>0</v>
      </c>
      <c r="L31" s="189">
        <v>535326</v>
      </c>
      <c r="M31" s="189">
        <f>Q31</f>
        <v>3033516</v>
      </c>
      <c r="N31" s="189">
        <v>0</v>
      </c>
      <c r="O31" s="189">
        <v>0</v>
      </c>
      <c r="P31" s="189">
        <v>0</v>
      </c>
      <c r="Q31" s="191">
        <v>3033516</v>
      </c>
      <c r="R31" s="164"/>
      <c r="S31" s="164"/>
      <c r="T31" s="164"/>
      <c r="U31" s="164"/>
      <c r="V31" s="164"/>
      <c r="W31" s="164"/>
      <c r="X31" s="164"/>
      <c r="Y31" s="164"/>
      <c r="Z31" s="164"/>
      <c r="AA31" s="164"/>
    </row>
    <row r="32" spans="1:27" ht="15.75" customHeight="1">
      <c r="A32" s="192"/>
      <c r="B32" s="153" t="s">
        <v>733</v>
      </c>
      <c r="C32" s="193"/>
      <c r="D32" s="193"/>
      <c r="E32" s="194">
        <f>F32+G32</f>
        <v>431158</v>
      </c>
      <c r="F32" s="194">
        <f>L32</f>
        <v>64674</v>
      </c>
      <c r="G32" s="194">
        <f>Q32</f>
        <v>366484</v>
      </c>
      <c r="H32" s="189">
        <f>I32+M32</f>
        <v>431158</v>
      </c>
      <c r="I32" s="194">
        <f>L32</f>
        <v>64674</v>
      </c>
      <c r="J32" s="193">
        <v>0</v>
      </c>
      <c r="K32" s="193">
        <v>0</v>
      </c>
      <c r="L32" s="194">
        <v>64674</v>
      </c>
      <c r="M32" s="194">
        <f>Q32</f>
        <v>366484</v>
      </c>
      <c r="N32" s="193">
        <v>0</v>
      </c>
      <c r="O32" s="193">
        <v>0</v>
      </c>
      <c r="P32" s="193">
        <v>0</v>
      </c>
      <c r="Q32" s="195">
        <v>366484</v>
      </c>
      <c r="R32" s="164"/>
      <c r="S32" s="164"/>
      <c r="T32" s="164"/>
      <c r="U32" s="164"/>
      <c r="V32" s="164"/>
      <c r="W32" s="164"/>
      <c r="X32" s="164"/>
      <c r="Y32" s="164"/>
      <c r="Z32" s="164"/>
      <c r="AA32" s="164"/>
    </row>
    <row r="33" spans="1:25" ht="25.5" customHeight="1">
      <c r="A33" s="196" t="s">
        <v>734</v>
      </c>
      <c r="B33" s="159" t="s">
        <v>718</v>
      </c>
      <c r="C33" s="162"/>
      <c r="D33" s="162"/>
      <c r="E33" s="161"/>
      <c r="F33" s="161"/>
      <c r="G33" s="161"/>
      <c r="H33" s="161"/>
      <c r="I33" s="161"/>
      <c r="J33" s="162"/>
      <c r="K33" s="162"/>
      <c r="L33" s="162"/>
      <c r="M33" s="161"/>
      <c r="N33" s="162"/>
      <c r="O33" s="162"/>
      <c r="P33" s="162"/>
      <c r="Q33" s="163"/>
      <c r="R33" s="164"/>
      <c r="S33" s="164"/>
      <c r="T33" s="164"/>
      <c r="U33" s="164"/>
      <c r="V33" s="164"/>
      <c r="W33" s="164"/>
      <c r="X33" s="164"/>
      <c r="Y33" s="164"/>
    </row>
    <row r="34" spans="1:25" ht="24.75" customHeight="1">
      <c r="A34" s="197"/>
      <c r="B34" s="139" t="s">
        <v>731</v>
      </c>
      <c r="C34" s="168"/>
      <c r="D34" s="168"/>
      <c r="E34" s="167"/>
      <c r="F34" s="167"/>
      <c r="G34" s="167"/>
      <c r="H34" s="167"/>
      <c r="I34" s="167"/>
      <c r="J34" s="168"/>
      <c r="K34" s="168"/>
      <c r="L34" s="168"/>
      <c r="M34" s="167"/>
      <c r="N34" s="168"/>
      <c r="O34" s="168"/>
      <c r="P34" s="168"/>
      <c r="Q34" s="169"/>
      <c r="R34" s="164"/>
      <c r="S34" s="164"/>
      <c r="T34" s="164"/>
      <c r="U34" s="164"/>
      <c r="V34" s="164"/>
      <c r="W34" s="164"/>
      <c r="X34" s="164"/>
      <c r="Y34" s="164"/>
    </row>
    <row r="35" spans="1:25" ht="28.5" customHeight="1">
      <c r="A35" s="197"/>
      <c r="B35" s="139" t="s">
        <v>732</v>
      </c>
      <c r="C35" s="168"/>
      <c r="D35" s="168"/>
      <c r="E35" s="167"/>
      <c r="F35" s="167"/>
      <c r="G35" s="167"/>
      <c r="H35" s="167"/>
      <c r="I35" s="167"/>
      <c r="J35" s="168"/>
      <c r="K35" s="168"/>
      <c r="L35" s="168"/>
      <c r="M35" s="167"/>
      <c r="N35" s="168"/>
      <c r="O35" s="168"/>
      <c r="P35" s="168"/>
      <c r="Q35" s="169"/>
      <c r="R35" s="164"/>
      <c r="S35" s="164"/>
      <c r="T35" s="164"/>
      <c r="U35" s="164"/>
      <c r="V35" s="164"/>
      <c r="W35" s="164"/>
      <c r="X35" s="164"/>
      <c r="Y35" s="164"/>
    </row>
    <row r="36" spans="1:25" ht="35.25" customHeight="1">
      <c r="A36" s="197"/>
      <c r="B36" s="139" t="s">
        <v>829</v>
      </c>
      <c r="C36" s="198" t="s">
        <v>735</v>
      </c>
      <c r="D36" s="199"/>
      <c r="E36" s="167"/>
      <c r="F36" s="167"/>
      <c r="G36" s="167"/>
      <c r="H36" s="167"/>
      <c r="I36" s="167"/>
      <c r="J36" s="168"/>
      <c r="K36" s="168"/>
      <c r="L36" s="168"/>
      <c r="M36" s="167"/>
      <c r="N36" s="168"/>
      <c r="O36" s="168"/>
      <c r="P36" s="168"/>
      <c r="Q36" s="169"/>
      <c r="R36" s="164"/>
      <c r="S36" s="164"/>
      <c r="T36" s="164"/>
      <c r="U36" s="164"/>
      <c r="V36" s="164"/>
      <c r="W36" s="164"/>
      <c r="X36" s="164"/>
      <c r="Y36" s="164"/>
    </row>
    <row r="37" spans="1:25" ht="15" customHeight="1">
      <c r="A37" s="197"/>
      <c r="B37" s="146" t="s">
        <v>736</v>
      </c>
      <c r="C37" s="200"/>
      <c r="D37" s="200">
        <v>754.75411</v>
      </c>
      <c r="E37" s="167">
        <f aca="true" t="shared" si="2" ref="E37:S37">E39</f>
        <v>269563</v>
      </c>
      <c r="F37" s="167">
        <f t="shared" si="2"/>
        <v>57360</v>
      </c>
      <c r="G37" s="167">
        <f t="shared" si="2"/>
        <v>212203</v>
      </c>
      <c r="H37" s="167">
        <f t="shared" si="2"/>
        <v>269563</v>
      </c>
      <c r="I37" s="167">
        <f t="shared" si="2"/>
        <v>57360</v>
      </c>
      <c r="J37" s="167">
        <f t="shared" si="2"/>
        <v>0</v>
      </c>
      <c r="K37" s="167">
        <f t="shared" si="2"/>
        <v>0</v>
      </c>
      <c r="L37" s="167">
        <f t="shared" si="2"/>
        <v>57360</v>
      </c>
      <c r="M37" s="167">
        <f t="shared" si="2"/>
        <v>212203</v>
      </c>
      <c r="N37" s="167">
        <f t="shared" si="2"/>
        <v>0</v>
      </c>
      <c r="O37" s="167">
        <f t="shared" si="2"/>
        <v>0</v>
      </c>
      <c r="P37" s="167">
        <f t="shared" si="2"/>
        <v>0</v>
      </c>
      <c r="Q37" s="173">
        <f t="shared" si="2"/>
        <v>212203</v>
      </c>
      <c r="R37" s="201">
        <f t="shared" si="2"/>
        <v>0</v>
      </c>
      <c r="S37" s="202">
        <f t="shared" si="2"/>
        <v>0</v>
      </c>
      <c r="T37" s="164"/>
      <c r="U37" s="164"/>
      <c r="V37" s="164"/>
      <c r="W37" s="164"/>
      <c r="X37" s="164"/>
      <c r="Y37" s="164"/>
    </row>
    <row r="38" spans="1:25" ht="3" customHeight="1" hidden="1">
      <c r="A38" s="197"/>
      <c r="B38" s="146"/>
      <c r="C38" s="200"/>
      <c r="D38" s="200"/>
      <c r="E38" s="167"/>
      <c r="F38" s="167"/>
      <c r="G38" s="167"/>
      <c r="H38" s="168"/>
      <c r="I38" s="167"/>
      <c r="J38" s="168"/>
      <c r="K38" s="168"/>
      <c r="L38" s="167"/>
      <c r="M38" s="167"/>
      <c r="N38" s="168"/>
      <c r="O38" s="168"/>
      <c r="P38" s="168"/>
      <c r="Q38" s="173"/>
      <c r="R38" s="164"/>
      <c r="S38" s="164"/>
      <c r="T38" s="164"/>
      <c r="U38" s="164"/>
      <c r="V38" s="164"/>
      <c r="W38" s="164"/>
      <c r="X38" s="164"/>
      <c r="Y38" s="164"/>
    </row>
    <row r="39" spans="1:25" ht="16.5" customHeight="1">
      <c r="A39" s="203"/>
      <c r="B39" s="153" t="s">
        <v>723</v>
      </c>
      <c r="C39" s="193"/>
      <c r="D39" s="193"/>
      <c r="E39" s="194">
        <f>F39+G39</f>
        <v>269563</v>
      </c>
      <c r="F39" s="194">
        <f>L39</f>
        <v>57360</v>
      </c>
      <c r="G39" s="194">
        <f>Q39</f>
        <v>212203</v>
      </c>
      <c r="H39" s="193">
        <f>L39+M39</f>
        <v>269563</v>
      </c>
      <c r="I39" s="194">
        <f>L39</f>
        <v>57360</v>
      </c>
      <c r="J39" s="193">
        <v>0</v>
      </c>
      <c r="K39" s="193">
        <v>0</v>
      </c>
      <c r="L39" s="194">
        <v>57360</v>
      </c>
      <c r="M39" s="194">
        <f>Q39</f>
        <v>212203</v>
      </c>
      <c r="N39" s="193">
        <v>0</v>
      </c>
      <c r="O39" s="193">
        <v>0</v>
      </c>
      <c r="P39" s="193">
        <v>0</v>
      </c>
      <c r="Q39" s="195">
        <v>212203</v>
      </c>
      <c r="R39" s="164"/>
      <c r="S39" s="164"/>
      <c r="T39" s="164"/>
      <c r="U39" s="164"/>
      <c r="V39" s="164"/>
      <c r="W39" s="164"/>
      <c r="X39" s="164"/>
      <c r="Y39" s="164"/>
    </row>
    <row r="40" spans="1:23" ht="12.75" customHeight="1">
      <c r="A40" s="165" t="s">
        <v>737</v>
      </c>
      <c r="B40" s="204" t="s">
        <v>725</v>
      </c>
      <c r="C40" s="205"/>
      <c r="D40" s="205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7"/>
      <c r="R40" s="164"/>
      <c r="S40" s="164"/>
      <c r="T40" s="164"/>
      <c r="U40" s="164"/>
      <c r="V40" s="164"/>
      <c r="W40" s="164"/>
    </row>
    <row r="41" spans="1:23" ht="26.25" customHeight="1">
      <c r="A41" s="165"/>
      <c r="B41" s="139" t="s">
        <v>738</v>
      </c>
      <c r="C41" s="166"/>
      <c r="D41" s="166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9"/>
      <c r="R41" s="164"/>
      <c r="S41" s="164"/>
      <c r="T41" s="164"/>
      <c r="U41" s="164"/>
      <c r="V41" s="164"/>
      <c r="W41" s="164"/>
    </row>
    <row r="42" spans="1:23" ht="27" customHeight="1">
      <c r="A42" s="165"/>
      <c r="B42" s="139" t="s">
        <v>739</v>
      </c>
      <c r="C42" s="166"/>
      <c r="D42" s="166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9"/>
      <c r="R42" s="164"/>
      <c r="S42" s="164"/>
      <c r="T42" s="164"/>
      <c r="U42" s="164"/>
      <c r="V42" s="164"/>
      <c r="W42" s="164"/>
    </row>
    <row r="43" spans="1:23" ht="38.25" customHeight="1">
      <c r="A43" s="165"/>
      <c r="B43" s="139" t="s">
        <v>830</v>
      </c>
      <c r="C43" s="166"/>
      <c r="D43" s="186" t="s">
        <v>740</v>
      </c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9"/>
      <c r="R43" s="164"/>
      <c r="S43" s="164"/>
      <c r="T43" s="164"/>
      <c r="U43" s="164"/>
      <c r="V43" s="164"/>
      <c r="W43" s="164"/>
    </row>
    <row r="44" spans="1:23" ht="12.75" customHeight="1">
      <c r="A44" s="165"/>
      <c r="B44" s="146" t="s">
        <v>722</v>
      </c>
      <c r="C44" s="167"/>
      <c r="D44" s="187"/>
      <c r="E44" s="167">
        <f>G44+F44</f>
        <v>2148599</v>
      </c>
      <c r="F44" s="167">
        <f>I44</f>
        <v>448599</v>
      </c>
      <c r="G44" s="167">
        <f>M44</f>
        <v>1700000</v>
      </c>
      <c r="H44" s="167">
        <f>I44+M44</f>
        <v>2148599</v>
      </c>
      <c r="I44" s="167">
        <f>J44+K44+L44</f>
        <v>448599</v>
      </c>
      <c r="J44" s="167">
        <f>SUM(J46:J46)</f>
        <v>0</v>
      </c>
      <c r="K44" s="167">
        <f>SUM(K46:K46)</f>
        <v>0</v>
      </c>
      <c r="L44" s="167">
        <f>L46+L45</f>
        <v>448599</v>
      </c>
      <c r="M44" s="167">
        <f>N44+O44+P44+Q44</f>
        <v>1700000</v>
      </c>
      <c r="N44" s="167">
        <f>SUM(N46:N46)</f>
        <v>0</v>
      </c>
      <c r="O44" s="167">
        <f>SUM(O46:O46)</f>
        <v>0</v>
      </c>
      <c r="P44" s="167">
        <f>SUM(P46:P46)</f>
        <v>0</v>
      </c>
      <c r="Q44" s="173">
        <f>Q46+Q45</f>
        <v>1700000</v>
      </c>
      <c r="R44" s="164"/>
      <c r="S44" s="164"/>
      <c r="T44" s="164"/>
      <c r="U44" s="164"/>
      <c r="V44" s="164"/>
      <c r="W44" s="164"/>
    </row>
    <row r="45" spans="1:23" ht="6.75" customHeight="1" hidden="1">
      <c r="A45" s="165"/>
      <c r="B45" s="150"/>
      <c r="C45" s="208"/>
      <c r="D45" s="208"/>
      <c r="E45" s="189"/>
      <c r="F45" s="189"/>
      <c r="G45" s="189"/>
      <c r="H45" s="189"/>
      <c r="I45" s="189"/>
      <c r="J45" s="208"/>
      <c r="K45" s="208"/>
      <c r="L45" s="208"/>
      <c r="M45" s="189"/>
      <c r="N45" s="208"/>
      <c r="O45" s="208"/>
      <c r="P45" s="208"/>
      <c r="Q45" s="209"/>
      <c r="R45" s="164"/>
      <c r="S45" s="164"/>
      <c r="T45" s="164"/>
      <c r="U45" s="164"/>
      <c r="V45" s="164"/>
      <c r="W45" s="164"/>
    </row>
    <row r="46" spans="1:23" ht="12.75" customHeight="1">
      <c r="A46" s="165"/>
      <c r="B46" s="150" t="s">
        <v>741</v>
      </c>
      <c r="C46" s="208"/>
      <c r="D46" s="208"/>
      <c r="E46" s="189">
        <f>G46+F46</f>
        <v>2148599</v>
      </c>
      <c r="F46" s="189">
        <f>I46</f>
        <v>448599</v>
      </c>
      <c r="G46" s="189">
        <f>M46</f>
        <v>1700000</v>
      </c>
      <c r="H46" s="189">
        <f>I46+M46</f>
        <v>2148599</v>
      </c>
      <c r="I46" s="189">
        <f>J46+K46+L46</f>
        <v>448599</v>
      </c>
      <c r="J46" s="208">
        <v>0</v>
      </c>
      <c r="K46" s="208">
        <v>0</v>
      </c>
      <c r="L46" s="208">
        <v>448599</v>
      </c>
      <c r="M46" s="189">
        <f>N46+O46+P46+Q46</f>
        <v>1700000</v>
      </c>
      <c r="N46" s="208">
        <v>0</v>
      </c>
      <c r="O46" s="208">
        <v>0</v>
      </c>
      <c r="P46" s="208">
        <v>0</v>
      </c>
      <c r="Q46" s="209">
        <v>1700000</v>
      </c>
      <c r="R46" s="164"/>
      <c r="S46" s="164"/>
      <c r="T46" s="164"/>
      <c r="U46" s="164"/>
      <c r="V46" s="164"/>
      <c r="W46" s="164"/>
    </row>
    <row r="47" spans="1:17" ht="27.75" customHeight="1">
      <c r="A47" s="184" t="s">
        <v>742</v>
      </c>
      <c r="B47" s="159" t="s">
        <v>718</v>
      </c>
      <c r="C47" s="160"/>
      <c r="D47" s="160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3"/>
    </row>
    <row r="48" spans="1:17" ht="27.75" customHeight="1">
      <c r="A48" s="185"/>
      <c r="B48" s="139" t="s">
        <v>719</v>
      </c>
      <c r="C48" s="166"/>
      <c r="D48" s="166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9"/>
    </row>
    <row r="49" spans="1:17" ht="27.75" customHeight="1">
      <c r="A49" s="185"/>
      <c r="B49" s="139" t="s">
        <v>720</v>
      </c>
      <c r="C49" s="166"/>
      <c r="D49" s="166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9"/>
    </row>
    <row r="50" spans="1:17" ht="26.25" customHeight="1">
      <c r="A50" s="185"/>
      <c r="B50" s="139" t="s">
        <v>831</v>
      </c>
      <c r="C50" s="166"/>
      <c r="D50" s="186" t="s">
        <v>721</v>
      </c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9"/>
    </row>
    <row r="51" spans="1:20" ht="15" customHeight="1">
      <c r="A51" s="185"/>
      <c r="B51" s="210" t="s">
        <v>743</v>
      </c>
      <c r="C51" s="167"/>
      <c r="D51" s="187"/>
      <c r="E51" s="211">
        <f>G51+F51</f>
        <v>2483206</v>
      </c>
      <c r="F51" s="211">
        <f>I51</f>
        <v>486212</v>
      </c>
      <c r="G51" s="211">
        <f>M51</f>
        <v>1996994</v>
      </c>
      <c r="H51" s="211">
        <f>I51+M51</f>
        <v>2483206</v>
      </c>
      <c r="I51" s="211">
        <f>J51+K51+L51</f>
        <v>486212</v>
      </c>
      <c r="J51" s="211">
        <f>SUM(J53:J53)</f>
        <v>0</v>
      </c>
      <c r="K51" s="211">
        <f>SUM(K53:K53)</f>
        <v>0</v>
      </c>
      <c r="L51" s="211">
        <f>L53+L52</f>
        <v>486212</v>
      </c>
      <c r="M51" s="211">
        <f>N51+O51+P51+Q51</f>
        <v>1996994</v>
      </c>
      <c r="N51" s="211">
        <f>SUM(N53:N53)</f>
        <v>0</v>
      </c>
      <c r="O51" s="211">
        <f>SUM(O53:O53)</f>
        <v>0</v>
      </c>
      <c r="P51" s="211">
        <f>SUM(P53:P53)</f>
        <v>0</v>
      </c>
      <c r="Q51" s="212">
        <f>Q53</f>
        <v>1996994</v>
      </c>
      <c r="R51" s="213"/>
      <c r="S51" s="213"/>
      <c r="T51" s="213"/>
    </row>
    <row r="52" spans="1:20" ht="15" customHeight="1" hidden="1">
      <c r="A52" s="185"/>
      <c r="B52" s="146"/>
      <c r="C52" s="168"/>
      <c r="D52" s="168"/>
      <c r="E52" s="211"/>
      <c r="F52" s="211"/>
      <c r="G52" s="211"/>
      <c r="H52" s="211"/>
      <c r="I52" s="211"/>
      <c r="J52" s="214"/>
      <c r="K52" s="214"/>
      <c r="L52" s="214"/>
      <c r="M52" s="211"/>
      <c r="N52" s="214"/>
      <c r="O52" s="214"/>
      <c r="P52" s="214"/>
      <c r="Q52" s="215"/>
      <c r="R52" s="213"/>
      <c r="S52" s="213"/>
      <c r="T52" s="213"/>
    </row>
    <row r="53" spans="1:20" ht="15" customHeight="1">
      <c r="A53" s="188"/>
      <c r="B53" s="150" t="s">
        <v>741</v>
      </c>
      <c r="C53" s="208"/>
      <c r="D53" s="208"/>
      <c r="E53" s="151">
        <f>G53+F53</f>
        <v>2483206</v>
      </c>
      <c r="F53" s="151">
        <f>I53</f>
        <v>486212</v>
      </c>
      <c r="G53" s="151">
        <f>M53</f>
        <v>1996994</v>
      </c>
      <c r="H53" s="151">
        <f>I53+M53</f>
        <v>2483206</v>
      </c>
      <c r="I53" s="151">
        <f>J53+K53+L53</f>
        <v>486212</v>
      </c>
      <c r="J53" s="154">
        <v>0</v>
      </c>
      <c r="K53" s="154">
        <v>0</v>
      </c>
      <c r="L53" s="154">
        <v>486212</v>
      </c>
      <c r="M53" s="151">
        <f>N53+O53+P53+Q53</f>
        <v>1996994</v>
      </c>
      <c r="N53" s="154">
        <v>0</v>
      </c>
      <c r="O53" s="154">
        <v>0</v>
      </c>
      <c r="P53" s="154"/>
      <c r="Q53" s="182">
        <v>1996994</v>
      </c>
      <c r="R53" s="213"/>
      <c r="S53" s="213"/>
      <c r="T53" s="213"/>
    </row>
    <row r="54" spans="1:20" ht="15" customHeight="1">
      <c r="A54" s="216" t="s">
        <v>744</v>
      </c>
      <c r="B54" s="217" t="s">
        <v>745</v>
      </c>
      <c r="C54" s="218"/>
      <c r="D54" s="218"/>
      <c r="E54" s="219"/>
      <c r="F54" s="219"/>
      <c r="G54" s="219"/>
      <c r="H54" s="219"/>
      <c r="I54" s="219"/>
      <c r="J54" s="220"/>
      <c r="K54" s="220"/>
      <c r="L54" s="220"/>
      <c r="M54" s="219"/>
      <c r="N54" s="220"/>
      <c r="O54" s="220"/>
      <c r="P54" s="220"/>
      <c r="Q54" s="221"/>
      <c r="R54" s="213"/>
      <c r="S54" s="213"/>
      <c r="T54" s="213"/>
    </row>
    <row r="55" spans="1:20" ht="15" customHeight="1">
      <c r="A55" s="222"/>
      <c r="B55" s="223" t="s">
        <v>746</v>
      </c>
      <c r="C55" s="224"/>
      <c r="D55" s="224"/>
      <c r="E55" s="225"/>
      <c r="F55" s="225"/>
      <c r="G55" s="225"/>
      <c r="H55" s="225"/>
      <c r="I55" s="225"/>
      <c r="J55" s="226"/>
      <c r="K55" s="226"/>
      <c r="L55" s="226"/>
      <c r="M55" s="225"/>
      <c r="N55" s="226"/>
      <c r="O55" s="226"/>
      <c r="P55" s="226"/>
      <c r="Q55" s="227"/>
      <c r="R55" s="213"/>
      <c r="S55" s="213"/>
      <c r="T55" s="213"/>
    </row>
    <row r="56" spans="1:20" ht="25.5" customHeight="1">
      <c r="A56" s="222"/>
      <c r="B56" s="223" t="s">
        <v>747</v>
      </c>
      <c r="C56" s="224"/>
      <c r="D56" s="224"/>
      <c r="E56" s="225"/>
      <c r="F56" s="225"/>
      <c r="G56" s="225"/>
      <c r="H56" s="225"/>
      <c r="I56" s="225"/>
      <c r="J56" s="226"/>
      <c r="K56" s="226"/>
      <c r="L56" s="226"/>
      <c r="M56" s="225"/>
      <c r="N56" s="226"/>
      <c r="O56" s="226"/>
      <c r="P56" s="226"/>
      <c r="Q56" s="227"/>
      <c r="R56" s="213"/>
      <c r="S56" s="213"/>
      <c r="T56" s="213"/>
    </row>
    <row r="57" spans="1:20" ht="36" customHeight="1">
      <c r="A57" s="222"/>
      <c r="B57" s="228" t="s">
        <v>832</v>
      </c>
      <c r="C57" s="229"/>
      <c r="D57" s="230" t="s">
        <v>748</v>
      </c>
      <c r="E57" s="231"/>
      <c r="F57" s="231"/>
      <c r="G57" s="225"/>
      <c r="H57" s="225"/>
      <c r="I57" s="225"/>
      <c r="J57" s="226"/>
      <c r="K57" s="226"/>
      <c r="L57" s="226"/>
      <c r="M57" s="225"/>
      <c r="N57" s="226"/>
      <c r="O57" s="226"/>
      <c r="P57" s="226"/>
      <c r="Q57" s="227"/>
      <c r="R57" s="213"/>
      <c r="S57" s="213"/>
      <c r="T57" s="213"/>
    </row>
    <row r="58" spans="1:20" ht="15" customHeight="1">
      <c r="A58" s="222"/>
      <c r="B58" s="223" t="s">
        <v>749</v>
      </c>
      <c r="C58" s="224"/>
      <c r="D58" s="224"/>
      <c r="E58" s="141">
        <f>G58+F58</f>
        <v>6000</v>
      </c>
      <c r="F58" s="141">
        <f>I58</f>
        <v>900</v>
      </c>
      <c r="G58" s="141">
        <f>M58</f>
        <v>5100</v>
      </c>
      <c r="H58" s="141">
        <f>I58+M58</f>
        <v>6000</v>
      </c>
      <c r="I58" s="225">
        <f>SUM(J58:L58)</f>
        <v>900</v>
      </c>
      <c r="J58" s="226">
        <f>J59</f>
        <v>0</v>
      </c>
      <c r="K58" s="226">
        <f>K59</f>
        <v>0</v>
      </c>
      <c r="L58" s="226">
        <f>L59</f>
        <v>900</v>
      </c>
      <c r="M58" s="225">
        <f>SUM(N58:Q58)</f>
        <v>5100</v>
      </c>
      <c r="N58" s="226">
        <f>N59</f>
        <v>0</v>
      </c>
      <c r="O58" s="226">
        <f>O59</f>
        <v>0</v>
      </c>
      <c r="P58" s="226">
        <f>P59</f>
        <v>0</v>
      </c>
      <c r="Q58" s="227">
        <v>5100</v>
      </c>
      <c r="R58" s="213"/>
      <c r="S58" s="213"/>
      <c r="T58" s="213"/>
    </row>
    <row r="59" spans="1:20" ht="15" customHeight="1" thickBot="1">
      <c r="A59" s="232"/>
      <c r="B59" s="233" t="s">
        <v>723</v>
      </c>
      <c r="C59" s="234"/>
      <c r="D59" s="234"/>
      <c r="E59" s="235">
        <f>G59+F59</f>
        <v>6000</v>
      </c>
      <c r="F59" s="235">
        <f>I59</f>
        <v>900</v>
      </c>
      <c r="G59" s="235">
        <f>M59</f>
        <v>5100</v>
      </c>
      <c r="H59" s="235">
        <f>I59+M59</f>
        <v>6000</v>
      </c>
      <c r="I59" s="236">
        <f>SUM(J59:L59)</f>
        <v>900</v>
      </c>
      <c r="J59" s="237">
        <v>0</v>
      </c>
      <c r="K59" s="237">
        <v>0</v>
      </c>
      <c r="L59" s="237">
        <v>900</v>
      </c>
      <c r="M59" s="236">
        <f>SUM(N59:Q59)</f>
        <v>5100</v>
      </c>
      <c r="N59" s="237">
        <v>0</v>
      </c>
      <c r="O59" s="237">
        <v>0</v>
      </c>
      <c r="P59" s="237">
        <v>0</v>
      </c>
      <c r="Q59" s="238">
        <v>5100</v>
      </c>
      <c r="R59" s="213"/>
      <c r="S59" s="213"/>
      <c r="T59" s="213"/>
    </row>
    <row r="60" spans="1:19" s="130" customFormat="1" ht="20.25" customHeight="1" thickBot="1" thickTop="1">
      <c r="A60" s="239">
        <v>2</v>
      </c>
      <c r="B60" s="240" t="s">
        <v>750</v>
      </c>
      <c r="C60" s="241" t="s">
        <v>716</v>
      </c>
      <c r="D60" s="242"/>
      <c r="E60" s="243">
        <f aca="true" t="shared" si="3" ref="E60:S60">E72+E78+E91+E62+E65+E84+E99+E106+E112+E118+E125+E132+E139+E147</f>
        <v>7349006</v>
      </c>
      <c r="F60" s="243">
        <f t="shared" si="3"/>
        <v>1329300</v>
      </c>
      <c r="G60" s="243">
        <f t="shared" si="3"/>
        <v>6019706</v>
      </c>
      <c r="H60" s="243">
        <f t="shared" si="3"/>
        <v>7349006</v>
      </c>
      <c r="I60" s="243">
        <f t="shared" si="3"/>
        <v>1329300</v>
      </c>
      <c r="J60" s="243">
        <f t="shared" si="3"/>
        <v>0</v>
      </c>
      <c r="K60" s="243">
        <f t="shared" si="3"/>
        <v>0</v>
      </c>
      <c r="L60" s="243">
        <f t="shared" si="3"/>
        <v>1329300</v>
      </c>
      <c r="M60" s="243">
        <f t="shared" si="3"/>
        <v>6019706</v>
      </c>
      <c r="N60" s="243">
        <f t="shared" si="3"/>
        <v>0</v>
      </c>
      <c r="O60" s="243">
        <f t="shared" si="3"/>
        <v>0</v>
      </c>
      <c r="P60" s="243">
        <f t="shared" si="3"/>
        <v>0</v>
      </c>
      <c r="Q60" s="243">
        <f t="shared" si="3"/>
        <v>6019706</v>
      </c>
      <c r="R60" s="243">
        <f t="shared" si="3"/>
        <v>0</v>
      </c>
      <c r="S60" s="243">
        <f t="shared" si="3"/>
        <v>0</v>
      </c>
    </row>
    <row r="61" spans="1:19" s="130" customFormat="1" ht="17.25" customHeight="1" thickTop="1">
      <c r="A61" s="244" t="s">
        <v>751</v>
      </c>
      <c r="B61" s="159" t="s">
        <v>752</v>
      </c>
      <c r="C61" s="245"/>
      <c r="D61" s="245"/>
      <c r="E61" s="246">
        <f>G61+F61</f>
        <v>0</v>
      </c>
      <c r="F61" s="246">
        <f>I61</f>
        <v>0</v>
      </c>
      <c r="G61" s="246">
        <f>M61</f>
        <v>0</v>
      </c>
      <c r="H61" s="246">
        <f>I61+M61</f>
        <v>0</v>
      </c>
      <c r="I61" s="246">
        <f>J61+K61+L61</f>
        <v>0</v>
      </c>
      <c r="J61" s="245"/>
      <c r="K61" s="245"/>
      <c r="L61" s="245"/>
      <c r="M61" s="246">
        <f>N61+O61+P61+Q61</f>
        <v>0</v>
      </c>
      <c r="N61" s="245"/>
      <c r="O61" s="245"/>
      <c r="P61" s="245"/>
      <c r="Q61" s="247"/>
      <c r="R61" s="137"/>
      <c r="S61" s="137"/>
    </row>
    <row r="62" spans="1:19" s="130" customFormat="1" ht="15.75" customHeight="1">
      <c r="A62" s="165"/>
      <c r="B62" s="139" t="s">
        <v>753</v>
      </c>
      <c r="C62" s="140"/>
      <c r="D62" s="140"/>
      <c r="E62" s="141">
        <f>G62+F62</f>
        <v>0</v>
      </c>
      <c r="F62" s="141">
        <f>I62</f>
        <v>0</v>
      </c>
      <c r="G62" s="141">
        <f>M62</f>
        <v>0</v>
      </c>
      <c r="H62" s="141">
        <f>I62+M62</f>
        <v>0</v>
      </c>
      <c r="I62" s="141">
        <f>J62+K62+L62</f>
        <v>0</v>
      </c>
      <c r="J62" s="140"/>
      <c r="K62" s="140"/>
      <c r="L62" s="140"/>
      <c r="M62" s="141">
        <f>N62+O62+P62+Q62</f>
        <v>0</v>
      </c>
      <c r="N62" s="140"/>
      <c r="O62" s="140"/>
      <c r="P62" s="140"/>
      <c r="Q62" s="248"/>
      <c r="R62" s="137"/>
      <c r="S62" s="137"/>
    </row>
    <row r="63" spans="1:19" s="130" customFormat="1" ht="39" customHeight="1">
      <c r="A63" s="165"/>
      <c r="B63" s="139" t="s">
        <v>754</v>
      </c>
      <c r="C63" s="140"/>
      <c r="D63" s="144"/>
      <c r="E63" s="141">
        <f>G63+F63</f>
        <v>0</v>
      </c>
      <c r="F63" s="141">
        <f>I63</f>
        <v>0</v>
      </c>
      <c r="G63" s="141">
        <f>M63</f>
        <v>0</v>
      </c>
      <c r="H63" s="141">
        <f>I63+M63</f>
        <v>0</v>
      </c>
      <c r="I63" s="141">
        <f>J63+K63+L63</f>
        <v>0</v>
      </c>
      <c r="J63" s="140"/>
      <c r="K63" s="140"/>
      <c r="L63" s="140"/>
      <c r="M63" s="141">
        <f>N63+O63+P63+Q63</f>
        <v>0</v>
      </c>
      <c r="N63" s="140"/>
      <c r="O63" s="140"/>
      <c r="P63" s="140"/>
      <c r="Q63" s="248"/>
      <c r="R63" s="137"/>
      <c r="S63" s="137"/>
    </row>
    <row r="64" spans="1:19" s="130" customFormat="1" ht="30" customHeight="1">
      <c r="A64" s="165"/>
      <c r="B64" s="139" t="s">
        <v>833</v>
      </c>
      <c r="C64" s="140"/>
      <c r="D64" s="144" t="s">
        <v>755</v>
      </c>
      <c r="E64" s="141">
        <f>G64+F64</f>
        <v>0</v>
      </c>
      <c r="F64" s="141">
        <f>I64</f>
        <v>0</v>
      </c>
      <c r="G64" s="141">
        <f>M64</f>
        <v>0</v>
      </c>
      <c r="H64" s="141">
        <f>I64+M64</f>
        <v>0</v>
      </c>
      <c r="I64" s="141">
        <f>J64+K64+L64</f>
        <v>0</v>
      </c>
      <c r="J64" s="140"/>
      <c r="K64" s="140"/>
      <c r="L64" s="140"/>
      <c r="M64" s="141">
        <f>N64+O64+P64+Q64</f>
        <v>0</v>
      </c>
      <c r="N64" s="140"/>
      <c r="O64" s="140"/>
      <c r="P64" s="140"/>
      <c r="Q64" s="248"/>
      <c r="R64" s="137"/>
      <c r="S64" s="137"/>
    </row>
    <row r="65" spans="1:19" s="130" customFormat="1" ht="15.75" customHeight="1">
      <c r="A65" s="165"/>
      <c r="B65" s="146" t="s">
        <v>834</v>
      </c>
      <c r="C65" s="249"/>
      <c r="D65" s="249"/>
      <c r="E65" s="141">
        <f aca="true" t="shared" si="4" ref="E65:Q65">E66+E67</f>
        <v>3433798</v>
      </c>
      <c r="F65" s="141">
        <f t="shared" si="4"/>
        <v>858450</v>
      </c>
      <c r="G65" s="141">
        <f t="shared" si="4"/>
        <v>2575348</v>
      </c>
      <c r="H65" s="141">
        <f t="shared" si="4"/>
        <v>3433798</v>
      </c>
      <c r="I65" s="141">
        <f t="shared" si="4"/>
        <v>858450</v>
      </c>
      <c r="J65" s="141">
        <f t="shared" si="4"/>
        <v>0</v>
      </c>
      <c r="K65" s="141">
        <f t="shared" si="4"/>
        <v>0</v>
      </c>
      <c r="L65" s="141">
        <f t="shared" si="4"/>
        <v>858450</v>
      </c>
      <c r="M65" s="141">
        <f t="shared" si="4"/>
        <v>2575348</v>
      </c>
      <c r="N65" s="141">
        <f t="shared" si="4"/>
        <v>0</v>
      </c>
      <c r="O65" s="141">
        <f t="shared" si="4"/>
        <v>0</v>
      </c>
      <c r="P65" s="141">
        <f t="shared" si="4"/>
        <v>0</v>
      </c>
      <c r="Q65" s="141">
        <f t="shared" si="4"/>
        <v>2575348</v>
      </c>
      <c r="R65" s="137"/>
      <c r="S65" s="137"/>
    </row>
    <row r="66" spans="1:19" s="130" customFormat="1" ht="15.75" customHeight="1">
      <c r="A66" s="165"/>
      <c r="B66" s="150">
        <v>2009</v>
      </c>
      <c r="C66" s="250"/>
      <c r="D66" s="250"/>
      <c r="E66" s="151">
        <v>232439</v>
      </c>
      <c r="F66" s="151">
        <v>58110</v>
      </c>
      <c r="G66" s="151">
        <v>174329</v>
      </c>
      <c r="H66" s="151">
        <v>232439</v>
      </c>
      <c r="I66" s="151">
        <v>58110</v>
      </c>
      <c r="J66" s="151"/>
      <c r="K66" s="151"/>
      <c r="L66" s="151">
        <v>58110</v>
      </c>
      <c r="M66" s="151">
        <v>174329</v>
      </c>
      <c r="N66" s="151"/>
      <c r="O66" s="151"/>
      <c r="P66" s="151"/>
      <c r="Q66" s="251">
        <v>174329</v>
      </c>
      <c r="R66" s="137"/>
      <c r="S66" s="137"/>
    </row>
    <row r="67" spans="1:19" s="130" customFormat="1" ht="15.75" customHeight="1" thickBot="1">
      <c r="A67" s="165"/>
      <c r="B67" s="252">
        <v>2010</v>
      </c>
      <c r="C67" s="253"/>
      <c r="D67" s="253"/>
      <c r="E67" s="235">
        <f>F67+G67</f>
        <v>3201359</v>
      </c>
      <c r="F67" s="235">
        <f aca="true" t="shared" si="5" ref="F67:F85">I67</f>
        <v>800340</v>
      </c>
      <c r="G67" s="235">
        <f>Q67</f>
        <v>2401019</v>
      </c>
      <c r="H67" s="235">
        <f aca="true" t="shared" si="6" ref="H67:H85">I67+M67</f>
        <v>3201359</v>
      </c>
      <c r="I67" s="235">
        <f>L67</f>
        <v>800340</v>
      </c>
      <c r="J67" s="254">
        <v>0</v>
      </c>
      <c r="K67" s="254">
        <v>0</v>
      </c>
      <c r="L67" s="254">
        <v>800340</v>
      </c>
      <c r="M67" s="235">
        <f>Q67</f>
        <v>2401019</v>
      </c>
      <c r="N67" s="254">
        <v>0</v>
      </c>
      <c r="O67" s="254">
        <v>0</v>
      </c>
      <c r="P67" s="254">
        <v>0</v>
      </c>
      <c r="Q67" s="255">
        <v>2401019</v>
      </c>
      <c r="R67" s="137"/>
      <c r="S67" s="137"/>
    </row>
    <row r="68" spans="1:21" ht="12.75" customHeight="1" thickTop="1">
      <c r="A68" s="165" t="s">
        <v>756</v>
      </c>
      <c r="B68" s="204" t="s">
        <v>745</v>
      </c>
      <c r="C68" s="205"/>
      <c r="D68" s="205"/>
      <c r="E68" s="256">
        <f aca="true" t="shared" si="7" ref="E68:E85">G68+F68</f>
        <v>0</v>
      </c>
      <c r="F68" s="256">
        <f t="shared" si="5"/>
        <v>0</v>
      </c>
      <c r="G68" s="256">
        <f aca="true" t="shared" si="8" ref="G68:G85">M68</f>
        <v>0</v>
      </c>
      <c r="H68" s="256">
        <f t="shared" si="6"/>
        <v>0</v>
      </c>
      <c r="I68" s="256">
        <f aca="true" t="shared" si="9" ref="I68:I85">J68+K68+L68</f>
        <v>0</v>
      </c>
      <c r="J68" s="205"/>
      <c r="K68" s="205"/>
      <c r="L68" s="205"/>
      <c r="M68" s="256">
        <f aca="true" t="shared" si="10" ref="M68:M85">N68+O68+P68+Q68</f>
        <v>0</v>
      </c>
      <c r="N68" s="205"/>
      <c r="O68" s="205"/>
      <c r="P68" s="205"/>
      <c r="Q68" s="257"/>
      <c r="R68" s="164"/>
      <c r="S68" s="164"/>
      <c r="T68" s="164"/>
      <c r="U68" s="164"/>
    </row>
    <row r="69" spans="1:21" ht="12.75" customHeight="1">
      <c r="A69" s="165"/>
      <c r="B69" s="139" t="s">
        <v>757</v>
      </c>
      <c r="C69" s="166"/>
      <c r="D69" s="166"/>
      <c r="E69" s="167">
        <f t="shared" si="7"/>
        <v>0</v>
      </c>
      <c r="F69" s="167">
        <f t="shared" si="5"/>
        <v>0</v>
      </c>
      <c r="G69" s="167">
        <f t="shared" si="8"/>
        <v>0</v>
      </c>
      <c r="H69" s="167">
        <f t="shared" si="6"/>
        <v>0</v>
      </c>
      <c r="I69" s="167">
        <f t="shared" si="9"/>
        <v>0</v>
      </c>
      <c r="J69" s="166"/>
      <c r="K69" s="166"/>
      <c r="L69" s="166"/>
      <c r="M69" s="167">
        <f t="shared" si="10"/>
        <v>0</v>
      </c>
      <c r="N69" s="166"/>
      <c r="O69" s="166"/>
      <c r="P69" s="166"/>
      <c r="Q69" s="258"/>
      <c r="R69" s="164"/>
      <c r="S69" s="164"/>
      <c r="T69" s="164"/>
      <c r="U69" s="164"/>
    </row>
    <row r="70" spans="1:21" ht="24.75" customHeight="1">
      <c r="A70" s="165"/>
      <c r="B70" s="139" t="s">
        <v>758</v>
      </c>
      <c r="C70" s="166"/>
      <c r="D70" s="186"/>
      <c r="E70" s="167">
        <f t="shared" si="7"/>
        <v>0</v>
      </c>
      <c r="F70" s="167">
        <f t="shared" si="5"/>
        <v>0</v>
      </c>
      <c r="G70" s="167">
        <f t="shared" si="8"/>
        <v>0</v>
      </c>
      <c r="H70" s="167">
        <f t="shared" si="6"/>
        <v>0</v>
      </c>
      <c r="I70" s="167">
        <f t="shared" si="9"/>
        <v>0</v>
      </c>
      <c r="J70" s="166"/>
      <c r="K70" s="166"/>
      <c r="L70" s="166"/>
      <c r="M70" s="167">
        <f t="shared" si="10"/>
        <v>0</v>
      </c>
      <c r="N70" s="166"/>
      <c r="O70" s="166"/>
      <c r="P70" s="166"/>
      <c r="Q70" s="258"/>
      <c r="R70" s="164"/>
      <c r="S70" s="164"/>
      <c r="T70" s="164"/>
      <c r="U70" s="164"/>
    </row>
    <row r="71" spans="1:21" ht="26.25" customHeight="1">
      <c r="A71" s="165"/>
      <c r="B71" s="139" t="s">
        <v>835</v>
      </c>
      <c r="C71" s="166"/>
      <c r="D71" s="186" t="s">
        <v>759</v>
      </c>
      <c r="E71" s="167">
        <f t="shared" si="7"/>
        <v>0</v>
      </c>
      <c r="F71" s="167">
        <f t="shared" si="5"/>
        <v>0</v>
      </c>
      <c r="G71" s="167">
        <f t="shared" si="8"/>
        <v>0</v>
      </c>
      <c r="H71" s="167">
        <f t="shared" si="6"/>
        <v>0</v>
      </c>
      <c r="I71" s="167">
        <f t="shared" si="9"/>
        <v>0</v>
      </c>
      <c r="J71" s="166"/>
      <c r="K71" s="166"/>
      <c r="L71" s="166"/>
      <c r="M71" s="167">
        <f t="shared" si="10"/>
        <v>0</v>
      </c>
      <c r="N71" s="166"/>
      <c r="O71" s="166"/>
      <c r="P71" s="166"/>
      <c r="Q71" s="258"/>
      <c r="R71" s="164"/>
      <c r="S71" s="164"/>
      <c r="T71" s="164"/>
      <c r="U71" s="164"/>
    </row>
    <row r="72" spans="1:21" ht="12.75" customHeight="1">
      <c r="A72" s="165"/>
      <c r="B72" s="146" t="s">
        <v>722</v>
      </c>
      <c r="C72" s="259"/>
      <c r="D72" s="259"/>
      <c r="E72" s="167">
        <f t="shared" si="7"/>
        <v>130000</v>
      </c>
      <c r="F72" s="167">
        <f t="shared" si="5"/>
        <v>19500</v>
      </c>
      <c r="G72" s="167">
        <f t="shared" si="8"/>
        <v>110500</v>
      </c>
      <c r="H72" s="167">
        <f t="shared" si="6"/>
        <v>130000</v>
      </c>
      <c r="I72" s="167">
        <f t="shared" si="9"/>
        <v>19500</v>
      </c>
      <c r="J72" s="167">
        <f>SUM(J73:J73)</f>
        <v>0</v>
      </c>
      <c r="K72" s="167">
        <f>SUM(K73:K73)</f>
        <v>0</v>
      </c>
      <c r="L72" s="167">
        <f>SUM(L73:L73)</f>
        <v>19500</v>
      </c>
      <c r="M72" s="167">
        <f t="shared" si="10"/>
        <v>110500</v>
      </c>
      <c r="N72" s="167">
        <f>SUM(N73:N73)</f>
        <v>0</v>
      </c>
      <c r="O72" s="167">
        <f>SUM(O73:O73)</f>
        <v>0</v>
      </c>
      <c r="P72" s="167">
        <f>SUM(P73:P73)</f>
        <v>0</v>
      </c>
      <c r="Q72" s="173">
        <f>SUM(Q73:Q73)</f>
        <v>110500</v>
      </c>
      <c r="R72" s="164"/>
      <c r="S72" s="164"/>
      <c r="T72" s="164"/>
      <c r="U72" s="164"/>
    </row>
    <row r="73" spans="1:21" ht="12.75" customHeight="1">
      <c r="A73" s="165"/>
      <c r="B73" s="150" t="s">
        <v>723</v>
      </c>
      <c r="C73" s="260"/>
      <c r="D73" s="260"/>
      <c r="E73" s="189">
        <f t="shared" si="7"/>
        <v>130000</v>
      </c>
      <c r="F73" s="189">
        <f t="shared" si="5"/>
        <v>19500</v>
      </c>
      <c r="G73" s="189">
        <f t="shared" si="8"/>
        <v>110500</v>
      </c>
      <c r="H73" s="189">
        <f t="shared" si="6"/>
        <v>130000</v>
      </c>
      <c r="I73" s="189">
        <f t="shared" si="9"/>
        <v>19500</v>
      </c>
      <c r="J73" s="208">
        <v>0</v>
      </c>
      <c r="K73" s="208">
        <v>0</v>
      </c>
      <c r="L73" s="208">
        <v>19500</v>
      </c>
      <c r="M73" s="189">
        <f t="shared" si="10"/>
        <v>110500</v>
      </c>
      <c r="N73" s="208">
        <v>0</v>
      </c>
      <c r="O73" s="208">
        <v>0</v>
      </c>
      <c r="P73" s="208">
        <v>0</v>
      </c>
      <c r="Q73" s="209">
        <v>110500</v>
      </c>
      <c r="R73" s="164"/>
      <c r="S73" s="164"/>
      <c r="T73" s="164"/>
      <c r="U73" s="164"/>
    </row>
    <row r="74" spans="1:17" ht="22.5" customHeight="1">
      <c r="A74" s="158" t="s">
        <v>760</v>
      </c>
      <c r="B74" s="159" t="s">
        <v>745</v>
      </c>
      <c r="C74" s="160"/>
      <c r="D74" s="160"/>
      <c r="E74" s="161">
        <f t="shared" si="7"/>
        <v>0</v>
      </c>
      <c r="F74" s="161">
        <f t="shared" si="5"/>
        <v>0</v>
      </c>
      <c r="G74" s="161">
        <f t="shared" si="8"/>
        <v>0</v>
      </c>
      <c r="H74" s="161">
        <f t="shared" si="6"/>
        <v>0</v>
      </c>
      <c r="I74" s="161">
        <f t="shared" si="9"/>
        <v>0</v>
      </c>
      <c r="J74" s="160"/>
      <c r="K74" s="160"/>
      <c r="L74" s="160"/>
      <c r="M74" s="161">
        <f t="shared" si="10"/>
        <v>0</v>
      </c>
      <c r="N74" s="160"/>
      <c r="O74" s="160"/>
      <c r="P74" s="160"/>
      <c r="Q74" s="261"/>
    </row>
    <row r="75" spans="1:17" ht="14.25" customHeight="1">
      <c r="A75" s="165"/>
      <c r="B75" s="139" t="s">
        <v>757</v>
      </c>
      <c r="C75" s="166"/>
      <c r="D75" s="166"/>
      <c r="E75" s="167">
        <f t="shared" si="7"/>
        <v>0</v>
      </c>
      <c r="F75" s="167">
        <f t="shared" si="5"/>
        <v>0</v>
      </c>
      <c r="G75" s="167">
        <f t="shared" si="8"/>
        <v>0</v>
      </c>
      <c r="H75" s="167">
        <f t="shared" si="6"/>
        <v>0</v>
      </c>
      <c r="I75" s="167">
        <f t="shared" si="9"/>
        <v>0</v>
      </c>
      <c r="J75" s="166"/>
      <c r="K75" s="166"/>
      <c r="L75" s="166"/>
      <c r="M75" s="167">
        <f t="shared" si="10"/>
        <v>0</v>
      </c>
      <c r="N75" s="166"/>
      <c r="O75" s="166"/>
      <c r="P75" s="166"/>
      <c r="Q75" s="258"/>
    </row>
    <row r="76" spans="1:17" ht="25.5" customHeight="1">
      <c r="A76" s="165"/>
      <c r="B76" s="139" t="s">
        <v>758</v>
      </c>
      <c r="C76" s="166"/>
      <c r="D76" s="186"/>
      <c r="E76" s="167">
        <f t="shared" si="7"/>
        <v>0</v>
      </c>
      <c r="F76" s="167">
        <f t="shared" si="5"/>
        <v>0</v>
      </c>
      <c r="G76" s="167">
        <f t="shared" si="8"/>
        <v>0</v>
      </c>
      <c r="H76" s="167">
        <f t="shared" si="6"/>
        <v>0</v>
      </c>
      <c r="I76" s="167">
        <f t="shared" si="9"/>
        <v>0</v>
      </c>
      <c r="J76" s="166"/>
      <c r="K76" s="166"/>
      <c r="L76" s="166"/>
      <c r="M76" s="167">
        <f t="shared" si="10"/>
        <v>0</v>
      </c>
      <c r="N76" s="166"/>
      <c r="O76" s="166"/>
      <c r="P76" s="166"/>
      <c r="Q76" s="258"/>
    </row>
    <row r="77" spans="1:17" ht="25.5" customHeight="1">
      <c r="A77" s="165"/>
      <c r="B77" s="139" t="s">
        <v>836</v>
      </c>
      <c r="C77" s="166"/>
      <c r="D77" s="186" t="s">
        <v>759</v>
      </c>
      <c r="E77" s="167">
        <f t="shared" si="7"/>
        <v>0</v>
      </c>
      <c r="F77" s="167">
        <f t="shared" si="5"/>
        <v>0</v>
      </c>
      <c r="G77" s="167">
        <f t="shared" si="8"/>
        <v>0</v>
      </c>
      <c r="H77" s="167">
        <f t="shared" si="6"/>
        <v>0</v>
      </c>
      <c r="I77" s="167">
        <f t="shared" si="9"/>
        <v>0</v>
      </c>
      <c r="J77" s="166"/>
      <c r="K77" s="166"/>
      <c r="L77" s="166"/>
      <c r="M77" s="167">
        <f t="shared" si="10"/>
        <v>0</v>
      </c>
      <c r="N77" s="166"/>
      <c r="O77" s="166"/>
      <c r="P77" s="166"/>
      <c r="Q77" s="258"/>
    </row>
    <row r="78" spans="1:17" ht="14.25" customHeight="1">
      <c r="A78" s="165"/>
      <c r="B78" s="146" t="s">
        <v>722</v>
      </c>
      <c r="C78" s="259"/>
      <c r="D78" s="259"/>
      <c r="E78" s="167">
        <f t="shared" si="7"/>
        <v>48525</v>
      </c>
      <c r="F78" s="167">
        <f t="shared" si="5"/>
        <v>6025</v>
      </c>
      <c r="G78" s="167">
        <f t="shared" si="8"/>
        <v>42500</v>
      </c>
      <c r="H78" s="167">
        <f t="shared" si="6"/>
        <v>48525</v>
      </c>
      <c r="I78" s="167">
        <f t="shared" si="9"/>
        <v>6025</v>
      </c>
      <c r="J78" s="167">
        <f>SUM(J79:J79)</f>
        <v>0</v>
      </c>
      <c r="K78" s="167">
        <f>SUM(K79:K79)</f>
        <v>0</v>
      </c>
      <c r="L78" s="167">
        <v>6025</v>
      </c>
      <c r="M78" s="167">
        <f t="shared" si="10"/>
        <v>42500</v>
      </c>
      <c r="N78" s="167">
        <f>SUM(N79:N79)</f>
        <v>0</v>
      </c>
      <c r="O78" s="167">
        <f>SUM(O79:O79)</f>
        <v>0</v>
      </c>
      <c r="P78" s="167">
        <f>SUM(P79:P79)</f>
        <v>0</v>
      </c>
      <c r="Q78" s="173">
        <f>SUM(Q79:Q79)</f>
        <v>42500</v>
      </c>
    </row>
    <row r="79" spans="1:17" ht="15" customHeight="1">
      <c r="A79" s="179"/>
      <c r="B79" s="153" t="s">
        <v>723</v>
      </c>
      <c r="C79" s="262"/>
      <c r="D79" s="262"/>
      <c r="E79" s="194">
        <f t="shared" si="7"/>
        <v>48525</v>
      </c>
      <c r="F79" s="194">
        <f t="shared" si="5"/>
        <v>6025</v>
      </c>
      <c r="G79" s="194">
        <f t="shared" si="8"/>
        <v>42500</v>
      </c>
      <c r="H79" s="194">
        <f t="shared" si="6"/>
        <v>48525</v>
      </c>
      <c r="I79" s="194">
        <f t="shared" si="9"/>
        <v>6025</v>
      </c>
      <c r="J79" s="193">
        <v>0</v>
      </c>
      <c r="K79" s="193">
        <v>0</v>
      </c>
      <c r="L79" s="193">
        <v>6025</v>
      </c>
      <c r="M79" s="194">
        <f t="shared" si="10"/>
        <v>42500</v>
      </c>
      <c r="N79" s="193">
        <v>0</v>
      </c>
      <c r="O79" s="193">
        <v>0</v>
      </c>
      <c r="P79" s="193">
        <v>0</v>
      </c>
      <c r="Q79" s="263">
        <v>42500</v>
      </c>
    </row>
    <row r="80" spans="1:17" ht="18.75" customHeight="1">
      <c r="A80" s="165" t="s">
        <v>761</v>
      </c>
      <c r="B80" s="159" t="s">
        <v>745</v>
      </c>
      <c r="C80" s="205"/>
      <c r="D80" s="205"/>
      <c r="E80" s="256">
        <f t="shared" si="7"/>
        <v>0</v>
      </c>
      <c r="F80" s="256">
        <f t="shared" si="5"/>
        <v>0</v>
      </c>
      <c r="G80" s="256">
        <f t="shared" si="8"/>
        <v>0</v>
      </c>
      <c r="H80" s="256">
        <f t="shared" si="6"/>
        <v>0</v>
      </c>
      <c r="I80" s="256">
        <f t="shared" si="9"/>
        <v>0</v>
      </c>
      <c r="J80" s="205"/>
      <c r="K80" s="205"/>
      <c r="L80" s="205"/>
      <c r="M80" s="256">
        <f t="shared" si="10"/>
        <v>0</v>
      </c>
      <c r="N80" s="205"/>
      <c r="O80" s="205"/>
      <c r="P80" s="205"/>
      <c r="Q80" s="257"/>
    </row>
    <row r="81" spans="1:17" ht="28.5" customHeight="1">
      <c r="A81" s="165"/>
      <c r="B81" s="139" t="s">
        <v>762</v>
      </c>
      <c r="C81" s="166"/>
      <c r="D81" s="166"/>
      <c r="E81" s="167">
        <f t="shared" si="7"/>
        <v>0</v>
      </c>
      <c r="F81" s="167">
        <f t="shared" si="5"/>
        <v>0</v>
      </c>
      <c r="G81" s="167">
        <f t="shared" si="8"/>
        <v>0</v>
      </c>
      <c r="H81" s="167">
        <f t="shared" si="6"/>
        <v>0</v>
      </c>
      <c r="I81" s="167">
        <f t="shared" si="9"/>
        <v>0</v>
      </c>
      <c r="J81" s="166"/>
      <c r="K81" s="166"/>
      <c r="L81" s="166"/>
      <c r="M81" s="167">
        <f t="shared" si="10"/>
        <v>0</v>
      </c>
      <c r="N81" s="166"/>
      <c r="O81" s="166"/>
      <c r="P81" s="166"/>
      <c r="Q81" s="258"/>
    </row>
    <row r="82" spans="1:17" ht="39.75" customHeight="1">
      <c r="A82" s="165"/>
      <c r="B82" s="139" t="s">
        <v>763</v>
      </c>
      <c r="C82" s="166"/>
      <c r="D82" s="186"/>
      <c r="E82" s="167">
        <f t="shared" si="7"/>
        <v>0</v>
      </c>
      <c r="F82" s="167">
        <f t="shared" si="5"/>
        <v>0</v>
      </c>
      <c r="G82" s="167">
        <f t="shared" si="8"/>
        <v>0</v>
      </c>
      <c r="H82" s="167">
        <f t="shared" si="6"/>
        <v>0</v>
      </c>
      <c r="I82" s="167">
        <f t="shared" si="9"/>
        <v>0</v>
      </c>
      <c r="J82" s="166"/>
      <c r="K82" s="166"/>
      <c r="L82" s="166"/>
      <c r="M82" s="167">
        <f t="shared" si="10"/>
        <v>0</v>
      </c>
      <c r="N82" s="166"/>
      <c r="O82" s="166"/>
      <c r="P82" s="166"/>
      <c r="Q82" s="258"/>
    </row>
    <row r="83" spans="1:17" ht="24.75" customHeight="1">
      <c r="A83" s="165"/>
      <c r="B83" s="139" t="s">
        <v>837</v>
      </c>
      <c r="C83" s="166"/>
      <c r="D83" s="186" t="s">
        <v>764</v>
      </c>
      <c r="E83" s="167">
        <f t="shared" si="7"/>
        <v>0</v>
      </c>
      <c r="F83" s="167">
        <f t="shared" si="5"/>
        <v>0</v>
      </c>
      <c r="G83" s="167">
        <f t="shared" si="8"/>
        <v>0</v>
      </c>
      <c r="H83" s="167">
        <f t="shared" si="6"/>
        <v>0</v>
      </c>
      <c r="I83" s="167">
        <f t="shared" si="9"/>
        <v>0</v>
      </c>
      <c r="J83" s="166"/>
      <c r="K83" s="166"/>
      <c r="L83" s="166"/>
      <c r="M83" s="167">
        <f t="shared" si="10"/>
        <v>0</v>
      </c>
      <c r="N83" s="166"/>
      <c r="O83" s="166"/>
      <c r="P83" s="166"/>
      <c r="Q83" s="258"/>
    </row>
    <row r="84" spans="1:17" ht="16.5" customHeight="1">
      <c r="A84" s="165"/>
      <c r="B84" s="146" t="s">
        <v>765</v>
      </c>
      <c r="C84" s="259"/>
      <c r="D84" s="259"/>
      <c r="E84" s="167">
        <f t="shared" si="7"/>
        <v>47261</v>
      </c>
      <c r="F84" s="167">
        <f t="shared" si="5"/>
        <v>7089</v>
      </c>
      <c r="G84" s="167">
        <f t="shared" si="8"/>
        <v>40172</v>
      </c>
      <c r="H84" s="167">
        <f t="shared" si="6"/>
        <v>47261</v>
      </c>
      <c r="I84" s="167">
        <f t="shared" si="9"/>
        <v>7089</v>
      </c>
      <c r="J84" s="167">
        <f>SUM(J85:J85)</f>
        <v>0</v>
      </c>
      <c r="K84" s="167">
        <f>SUM(K85:K85)</f>
        <v>0</v>
      </c>
      <c r="L84" s="167">
        <v>7089</v>
      </c>
      <c r="M84" s="167">
        <f t="shared" si="10"/>
        <v>40172</v>
      </c>
      <c r="N84" s="167">
        <f>SUM(N85:N85)</f>
        <v>0</v>
      </c>
      <c r="O84" s="167">
        <f>SUM(O85:O85)</f>
        <v>0</v>
      </c>
      <c r="P84" s="167">
        <f>SUM(P85:P85)</f>
        <v>0</v>
      </c>
      <c r="Q84" s="173">
        <v>40172</v>
      </c>
    </row>
    <row r="85" spans="1:17" ht="15" customHeight="1">
      <c r="A85" s="165"/>
      <c r="B85" s="150" t="s">
        <v>723</v>
      </c>
      <c r="C85" s="260"/>
      <c r="D85" s="260"/>
      <c r="E85" s="189">
        <f t="shared" si="7"/>
        <v>47261</v>
      </c>
      <c r="F85" s="189">
        <f t="shared" si="5"/>
        <v>7089</v>
      </c>
      <c r="G85" s="189">
        <f t="shared" si="8"/>
        <v>40172</v>
      </c>
      <c r="H85" s="189">
        <f t="shared" si="6"/>
        <v>47261</v>
      </c>
      <c r="I85" s="189">
        <f t="shared" si="9"/>
        <v>7089</v>
      </c>
      <c r="J85" s="208">
        <v>0</v>
      </c>
      <c r="K85" s="208">
        <v>0</v>
      </c>
      <c r="L85" s="208">
        <v>7089</v>
      </c>
      <c r="M85" s="189">
        <f t="shared" si="10"/>
        <v>40172</v>
      </c>
      <c r="N85" s="208">
        <v>0</v>
      </c>
      <c r="O85" s="208">
        <v>0</v>
      </c>
      <c r="P85" s="208">
        <v>0</v>
      </c>
      <c r="Q85" s="209">
        <v>40172</v>
      </c>
    </row>
    <row r="86" spans="1:20" ht="15" customHeight="1">
      <c r="A86" s="196" t="s">
        <v>766</v>
      </c>
      <c r="B86" s="264" t="s">
        <v>767</v>
      </c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6"/>
      <c r="R86" s="164"/>
      <c r="S86" s="164"/>
      <c r="T86" s="164"/>
    </row>
    <row r="87" spans="1:20" ht="15" customHeight="1">
      <c r="A87" s="197"/>
      <c r="B87" s="259" t="s">
        <v>768</v>
      </c>
      <c r="C87" s="267" t="s">
        <v>769</v>
      </c>
      <c r="D87" s="268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70"/>
      <c r="R87" s="164"/>
      <c r="S87" s="164"/>
      <c r="T87" s="164"/>
    </row>
    <row r="88" spans="1:20" ht="32.25" customHeight="1">
      <c r="A88" s="197"/>
      <c r="B88" s="139" t="s">
        <v>770</v>
      </c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70"/>
      <c r="R88" s="164"/>
      <c r="S88" s="164"/>
      <c r="T88" s="164"/>
    </row>
    <row r="89" spans="1:20" ht="33.75" customHeight="1">
      <c r="A89" s="197"/>
      <c r="B89" s="271" t="s">
        <v>771</v>
      </c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70"/>
      <c r="R89" s="164"/>
      <c r="S89" s="164"/>
      <c r="T89" s="164"/>
    </row>
    <row r="90" spans="1:20" ht="15" customHeight="1">
      <c r="A90" s="197"/>
      <c r="B90" s="259" t="s">
        <v>838</v>
      </c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70"/>
      <c r="R90" s="164"/>
      <c r="S90" s="164"/>
      <c r="T90" s="164"/>
    </row>
    <row r="91" spans="1:20" ht="15" customHeight="1">
      <c r="A91" s="197"/>
      <c r="B91" s="259" t="s">
        <v>772</v>
      </c>
      <c r="C91" s="272" t="s">
        <v>773</v>
      </c>
      <c r="D91" s="269" t="s">
        <v>774</v>
      </c>
      <c r="E91" s="167">
        <f aca="true" t="shared" si="11" ref="E91:Q91">E93+E94</f>
        <v>436512</v>
      </c>
      <c r="F91" s="167">
        <f t="shared" si="11"/>
        <v>60545</v>
      </c>
      <c r="G91" s="167">
        <f t="shared" si="11"/>
        <v>375967</v>
      </c>
      <c r="H91" s="167">
        <f t="shared" si="11"/>
        <v>436512</v>
      </c>
      <c r="I91" s="167">
        <f t="shared" si="11"/>
        <v>60545</v>
      </c>
      <c r="J91" s="167">
        <f t="shared" si="11"/>
        <v>0</v>
      </c>
      <c r="K91" s="167">
        <f t="shared" si="11"/>
        <v>0</v>
      </c>
      <c r="L91" s="167">
        <f t="shared" si="11"/>
        <v>60545</v>
      </c>
      <c r="M91" s="167">
        <f t="shared" si="11"/>
        <v>375967</v>
      </c>
      <c r="N91" s="167">
        <f t="shared" si="11"/>
        <v>0</v>
      </c>
      <c r="O91" s="167">
        <f t="shared" si="11"/>
        <v>0</v>
      </c>
      <c r="P91" s="167">
        <f t="shared" si="11"/>
        <v>0</v>
      </c>
      <c r="Q91" s="173">
        <f t="shared" si="11"/>
        <v>375967</v>
      </c>
      <c r="R91" s="164"/>
      <c r="S91" s="164"/>
      <c r="T91" s="164"/>
    </row>
    <row r="92" spans="1:20" ht="6" customHeight="1">
      <c r="A92" s="197"/>
      <c r="B92" s="259"/>
      <c r="C92" s="272"/>
      <c r="D92" s="273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73"/>
      <c r="R92" s="164"/>
      <c r="S92" s="164"/>
      <c r="T92" s="164"/>
    </row>
    <row r="93" spans="1:20" ht="13.5" customHeight="1">
      <c r="A93" s="197"/>
      <c r="B93" s="259" t="s">
        <v>775</v>
      </c>
      <c r="C93" s="269"/>
      <c r="D93" s="269"/>
      <c r="E93" s="167">
        <f>F93+G93</f>
        <v>265159</v>
      </c>
      <c r="F93" s="167">
        <f aca="true" t="shared" si="12" ref="F93:F98">I93</f>
        <v>30095</v>
      </c>
      <c r="G93" s="167">
        <f>Q93</f>
        <v>235064</v>
      </c>
      <c r="H93" s="167">
        <f>F93+G93</f>
        <v>265159</v>
      </c>
      <c r="I93" s="167">
        <v>30095</v>
      </c>
      <c r="J93" s="167"/>
      <c r="K93" s="167"/>
      <c r="L93" s="167">
        <v>30095</v>
      </c>
      <c r="M93" s="167">
        <f>Q93</f>
        <v>235064</v>
      </c>
      <c r="N93" s="167"/>
      <c r="O93" s="167"/>
      <c r="P93" s="167"/>
      <c r="Q93" s="173">
        <v>235064</v>
      </c>
      <c r="R93" s="164"/>
      <c r="S93" s="164"/>
      <c r="T93" s="183">
        <f>P150-6250000</f>
        <v>-6250000</v>
      </c>
    </row>
    <row r="94" spans="1:20" ht="12.75" customHeight="1">
      <c r="A94" s="203"/>
      <c r="B94" s="274" t="s">
        <v>776</v>
      </c>
      <c r="C94" s="275"/>
      <c r="D94" s="275"/>
      <c r="E94" s="194">
        <f>F94+G94</f>
        <v>171353</v>
      </c>
      <c r="F94" s="194">
        <f t="shared" si="12"/>
        <v>30450</v>
      </c>
      <c r="G94" s="194">
        <f>Q94</f>
        <v>140903</v>
      </c>
      <c r="H94" s="194">
        <f>G94+F94</f>
        <v>171353</v>
      </c>
      <c r="I94" s="194">
        <f>L94</f>
        <v>30450</v>
      </c>
      <c r="J94" s="194"/>
      <c r="K94" s="194"/>
      <c r="L94" s="194">
        <v>30450</v>
      </c>
      <c r="M94" s="194">
        <f>Q94</f>
        <v>140903</v>
      </c>
      <c r="N94" s="194"/>
      <c r="O94" s="194"/>
      <c r="P94" s="194"/>
      <c r="Q94" s="195">
        <v>140903</v>
      </c>
      <c r="R94" s="164"/>
      <c r="S94" s="164"/>
      <c r="T94" s="183"/>
    </row>
    <row r="95" spans="1:17" ht="21" customHeight="1">
      <c r="A95" s="165" t="s">
        <v>777</v>
      </c>
      <c r="B95" s="204" t="s">
        <v>745</v>
      </c>
      <c r="C95" s="205"/>
      <c r="D95" s="205"/>
      <c r="E95" s="256">
        <f aca="true" t="shared" si="13" ref="E95:E101">G95+F95</f>
        <v>0</v>
      </c>
      <c r="F95" s="256">
        <f t="shared" si="12"/>
        <v>0</v>
      </c>
      <c r="G95" s="256">
        <f>M95</f>
        <v>0</v>
      </c>
      <c r="H95" s="256">
        <f aca="true" t="shared" si="14" ref="H95:H101">I95+M95</f>
        <v>0</v>
      </c>
      <c r="I95" s="256">
        <f>J95+K95+L95</f>
        <v>0</v>
      </c>
      <c r="J95" s="205"/>
      <c r="K95" s="205"/>
      <c r="L95" s="205"/>
      <c r="M95" s="256">
        <f>N95+O95+P95+Q95</f>
        <v>0</v>
      </c>
      <c r="N95" s="205"/>
      <c r="O95" s="205"/>
      <c r="P95" s="205"/>
      <c r="Q95" s="257"/>
    </row>
    <row r="96" spans="1:17" ht="29.25" customHeight="1">
      <c r="A96" s="165"/>
      <c r="B96" s="139" t="s">
        <v>762</v>
      </c>
      <c r="C96" s="166"/>
      <c r="D96" s="166"/>
      <c r="E96" s="167">
        <f t="shared" si="13"/>
        <v>0</v>
      </c>
      <c r="F96" s="167">
        <f t="shared" si="12"/>
        <v>0</v>
      </c>
      <c r="G96" s="167">
        <f>M96</f>
        <v>0</v>
      </c>
      <c r="H96" s="167">
        <f t="shared" si="14"/>
        <v>0</v>
      </c>
      <c r="I96" s="167">
        <f>J96+K96+L96</f>
        <v>0</v>
      </c>
      <c r="J96" s="166"/>
      <c r="K96" s="166"/>
      <c r="L96" s="166"/>
      <c r="M96" s="167">
        <f>N96+O96+P96+Q96</f>
        <v>0</v>
      </c>
      <c r="N96" s="166"/>
      <c r="O96" s="166"/>
      <c r="P96" s="166"/>
      <c r="Q96" s="258"/>
    </row>
    <row r="97" spans="1:17" ht="39.75" customHeight="1">
      <c r="A97" s="165"/>
      <c r="B97" s="139" t="s">
        <v>778</v>
      </c>
      <c r="C97" s="166"/>
      <c r="D97" s="186"/>
      <c r="E97" s="167">
        <f t="shared" si="13"/>
        <v>0</v>
      </c>
      <c r="F97" s="167">
        <f t="shared" si="12"/>
        <v>0</v>
      </c>
      <c r="G97" s="167">
        <f>M97</f>
        <v>0</v>
      </c>
      <c r="H97" s="167">
        <f t="shared" si="14"/>
        <v>0</v>
      </c>
      <c r="I97" s="167">
        <f>J97+K97+L97</f>
        <v>0</v>
      </c>
      <c r="J97" s="166"/>
      <c r="K97" s="166"/>
      <c r="L97" s="166"/>
      <c r="M97" s="167">
        <f>N97+O97+P97+Q97</f>
        <v>0</v>
      </c>
      <c r="N97" s="166"/>
      <c r="O97" s="166"/>
      <c r="P97" s="166"/>
      <c r="Q97" s="258"/>
    </row>
    <row r="98" spans="1:17" ht="24.75" customHeight="1">
      <c r="A98" s="165"/>
      <c r="B98" s="139" t="s">
        <v>839</v>
      </c>
      <c r="C98" s="166"/>
      <c r="D98" s="186" t="s">
        <v>779</v>
      </c>
      <c r="E98" s="167">
        <f t="shared" si="13"/>
        <v>0</v>
      </c>
      <c r="F98" s="167">
        <f t="shared" si="12"/>
        <v>0</v>
      </c>
      <c r="G98" s="167">
        <f>M98</f>
        <v>0</v>
      </c>
      <c r="H98" s="167">
        <f t="shared" si="14"/>
        <v>0</v>
      </c>
      <c r="I98" s="167">
        <f>J98+K98+L98</f>
        <v>0</v>
      </c>
      <c r="J98" s="166"/>
      <c r="K98" s="166"/>
      <c r="L98" s="166"/>
      <c r="M98" s="167">
        <f>N98+O98+P98+Q98</f>
        <v>0</v>
      </c>
      <c r="N98" s="166"/>
      <c r="O98" s="166"/>
      <c r="P98" s="166"/>
      <c r="Q98" s="258"/>
    </row>
    <row r="99" spans="1:17" ht="13.5" customHeight="1">
      <c r="A99" s="165"/>
      <c r="B99" s="146" t="s">
        <v>780</v>
      </c>
      <c r="C99" s="259"/>
      <c r="D99" s="259"/>
      <c r="E99" s="167">
        <f t="shared" si="13"/>
        <v>196963</v>
      </c>
      <c r="F99" s="167">
        <f>F100</f>
        <v>28464</v>
      </c>
      <c r="G99" s="167">
        <f>G100+G101</f>
        <v>168499</v>
      </c>
      <c r="H99" s="167">
        <f t="shared" si="14"/>
        <v>196963</v>
      </c>
      <c r="I99" s="167">
        <f>J99+K99+L99</f>
        <v>28464</v>
      </c>
      <c r="J99" s="167">
        <f>SUM(J101:J101)</f>
        <v>0</v>
      </c>
      <c r="K99" s="167">
        <f>SUM(K101:K101)</f>
        <v>0</v>
      </c>
      <c r="L99" s="167">
        <f>L100+L101</f>
        <v>28464</v>
      </c>
      <c r="M99" s="167">
        <f>M100+M101</f>
        <v>168499</v>
      </c>
      <c r="N99" s="167">
        <f>SUM(N101:N101)</f>
        <v>0</v>
      </c>
      <c r="O99" s="167">
        <f>SUM(O101:O101)</f>
        <v>0</v>
      </c>
      <c r="P99" s="167">
        <f>SUM(P101:P101)</f>
        <v>0</v>
      </c>
      <c r="Q99" s="173">
        <f>Q100+Q101</f>
        <v>168499</v>
      </c>
    </row>
    <row r="100" spans="1:17" ht="13.5" customHeight="1">
      <c r="A100" s="165"/>
      <c r="B100" s="150" t="s">
        <v>723</v>
      </c>
      <c r="C100" s="260"/>
      <c r="D100" s="260"/>
      <c r="E100" s="189">
        <f t="shared" si="13"/>
        <v>155063</v>
      </c>
      <c r="F100" s="189">
        <f>I100</f>
        <v>28464</v>
      </c>
      <c r="G100" s="189">
        <f>M100</f>
        <v>126599</v>
      </c>
      <c r="H100" s="189">
        <f t="shared" si="14"/>
        <v>155063</v>
      </c>
      <c r="I100" s="189">
        <f>L100</f>
        <v>28464</v>
      </c>
      <c r="J100" s="208">
        <v>0</v>
      </c>
      <c r="K100" s="208">
        <v>0</v>
      </c>
      <c r="L100" s="208">
        <v>28464</v>
      </c>
      <c r="M100" s="189">
        <f>Q100</f>
        <v>126599</v>
      </c>
      <c r="N100" s="208">
        <v>0</v>
      </c>
      <c r="O100" s="208">
        <v>0</v>
      </c>
      <c r="P100" s="208">
        <v>0</v>
      </c>
      <c r="Q100" s="209">
        <v>126599</v>
      </c>
    </row>
    <row r="101" spans="1:17" ht="13.5" customHeight="1">
      <c r="A101" s="165"/>
      <c r="B101" s="150" t="s">
        <v>733</v>
      </c>
      <c r="C101" s="260"/>
      <c r="D101" s="260"/>
      <c r="E101" s="189">
        <f t="shared" si="13"/>
        <v>41900</v>
      </c>
      <c r="F101" s="189">
        <f>I101</f>
        <v>0</v>
      </c>
      <c r="G101" s="189">
        <v>41900</v>
      </c>
      <c r="H101" s="189">
        <f t="shared" si="14"/>
        <v>41900</v>
      </c>
      <c r="I101" s="189">
        <f>J101+K101+L101</f>
        <v>0</v>
      </c>
      <c r="J101" s="208">
        <v>0</v>
      </c>
      <c r="K101" s="208">
        <v>0</v>
      </c>
      <c r="L101" s="208">
        <v>0</v>
      </c>
      <c r="M101" s="189">
        <f>Q101</f>
        <v>41900</v>
      </c>
      <c r="N101" s="208">
        <v>0</v>
      </c>
      <c r="O101" s="208">
        <v>0</v>
      </c>
      <c r="P101" s="208">
        <v>0</v>
      </c>
      <c r="Q101" s="209">
        <v>41900</v>
      </c>
    </row>
    <row r="102" spans="1:17" ht="20.25" customHeight="1">
      <c r="A102" s="216" t="s">
        <v>781</v>
      </c>
      <c r="B102" s="217" t="s">
        <v>745</v>
      </c>
      <c r="C102" s="218"/>
      <c r="D102" s="218"/>
      <c r="E102" s="219"/>
      <c r="F102" s="219"/>
      <c r="G102" s="219"/>
      <c r="H102" s="219"/>
      <c r="I102" s="219"/>
      <c r="J102" s="220"/>
      <c r="K102" s="220"/>
      <c r="L102" s="220"/>
      <c r="M102" s="219"/>
      <c r="N102" s="220"/>
      <c r="O102" s="220"/>
      <c r="P102" s="220"/>
      <c r="Q102" s="221"/>
    </row>
    <row r="103" spans="1:17" ht="18" customHeight="1">
      <c r="A103" s="222"/>
      <c r="B103" s="223" t="s">
        <v>746</v>
      </c>
      <c r="C103" s="224"/>
      <c r="D103" s="224"/>
      <c r="E103" s="225"/>
      <c r="F103" s="225"/>
      <c r="G103" s="225"/>
      <c r="H103" s="225"/>
      <c r="I103" s="225"/>
      <c r="J103" s="226"/>
      <c r="K103" s="226"/>
      <c r="L103" s="226"/>
      <c r="M103" s="225"/>
      <c r="N103" s="226"/>
      <c r="O103" s="226"/>
      <c r="P103" s="226"/>
      <c r="Q103" s="227"/>
    </row>
    <row r="104" spans="1:17" ht="24" customHeight="1">
      <c r="A104" s="222"/>
      <c r="B104" s="223" t="s">
        <v>747</v>
      </c>
      <c r="C104" s="224"/>
      <c r="D104" s="224"/>
      <c r="E104" s="225"/>
      <c r="F104" s="225"/>
      <c r="G104" s="225"/>
      <c r="H104" s="225"/>
      <c r="I104" s="225"/>
      <c r="J104" s="226"/>
      <c r="K104" s="226"/>
      <c r="L104" s="226"/>
      <c r="M104" s="225"/>
      <c r="N104" s="226"/>
      <c r="O104" s="226"/>
      <c r="P104" s="226"/>
      <c r="Q104" s="227"/>
    </row>
    <row r="105" spans="1:17" ht="39.75" customHeight="1">
      <c r="A105" s="222"/>
      <c r="B105" s="228" t="s">
        <v>832</v>
      </c>
      <c r="C105" s="229"/>
      <c r="D105" s="230" t="s">
        <v>748</v>
      </c>
      <c r="E105" s="231"/>
      <c r="F105" s="231"/>
      <c r="G105" s="225"/>
      <c r="H105" s="225"/>
      <c r="I105" s="225"/>
      <c r="J105" s="226"/>
      <c r="K105" s="226"/>
      <c r="L105" s="226"/>
      <c r="M105" s="225"/>
      <c r="N105" s="226"/>
      <c r="O105" s="226"/>
      <c r="P105" s="226"/>
      <c r="Q105" s="227"/>
    </row>
    <row r="106" spans="1:17" ht="13.5" customHeight="1">
      <c r="A106" s="222"/>
      <c r="B106" s="223" t="s">
        <v>722</v>
      </c>
      <c r="C106" s="224"/>
      <c r="D106" s="224"/>
      <c r="E106" s="141">
        <f>G106+F106</f>
        <v>633787</v>
      </c>
      <c r="F106" s="141">
        <f>I106</f>
        <v>95068</v>
      </c>
      <c r="G106" s="141">
        <f>M106</f>
        <v>538719</v>
      </c>
      <c r="H106" s="141">
        <f>I106+M106</f>
        <v>633787</v>
      </c>
      <c r="I106" s="225">
        <f>SUM(J106:L106)</f>
        <v>95068</v>
      </c>
      <c r="J106" s="226">
        <f>J107</f>
        <v>0</v>
      </c>
      <c r="K106" s="226">
        <f>K107</f>
        <v>0</v>
      </c>
      <c r="L106" s="226">
        <f>L107</f>
        <v>95068</v>
      </c>
      <c r="M106" s="225">
        <f>SUM(N106:Q106)</f>
        <v>538719</v>
      </c>
      <c r="N106" s="226">
        <f>N107</f>
        <v>0</v>
      </c>
      <c r="O106" s="226">
        <f>O107</f>
        <v>0</v>
      </c>
      <c r="P106" s="226">
        <f>P107</f>
        <v>0</v>
      </c>
      <c r="Q106" s="227">
        <f>Q107</f>
        <v>538719</v>
      </c>
    </row>
    <row r="107" spans="1:17" ht="13.5" customHeight="1">
      <c r="A107" s="276"/>
      <c r="B107" s="277" t="s">
        <v>723</v>
      </c>
      <c r="C107" s="278"/>
      <c r="D107" s="278"/>
      <c r="E107" s="279">
        <f>G107+F107</f>
        <v>633787</v>
      </c>
      <c r="F107" s="279">
        <f>I107</f>
        <v>95068</v>
      </c>
      <c r="G107" s="279">
        <f>M107</f>
        <v>538719</v>
      </c>
      <c r="H107" s="279">
        <f>I107+M107</f>
        <v>633787</v>
      </c>
      <c r="I107" s="280">
        <f>SUM(J107:L107)</f>
        <v>95068</v>
      </c>
      <c r="J107" s="281">
        <v>0</v>
      </c>
      <c r="K107" s="281">
        <v>0</v>
      </c>
      <c r="L107" s="281">
        <v>95068</v>
      </c>
      <c r="M107" s="280">
        <f>SUM(N107:Q107)</f>
        <v>538719</v>
      </c>
      <c r="N107" s="281">
        <v>0</v>
      </c>
      <c r="O107" s="281">
        <v>0</v>
      </c>
      <c r="P107" s="281">
        <v>0</v>
      </c>
      <c r="Q107" s="282">
        <f>576547-37828</f>
        <v>538719</v>
      </c>
    </row>
    <row r="108" spans="1:17" ht="25.5" customHeight="1">
      <c r="A108" s="216" t="s">
        <v>782</v>
      </c>
      <c r="B108" s="217" t="s">
        <v>783</v>
      </c>
      <c r="C108" s="218"/>
      <c r="D108" s="218"/>
      <c r="E108" s="219"/>
      <c r="F108" s="219"/>
      <c r="G108" s="219"/>
      <c r="H108" s="219"/>
      <c r="I108" s="219"/>
      <c r="J108" s="220"/>
      <c r="K108" s="220"/>
      <c r="L108" s="220"/>
      <c r="M108" s="219"/>
      <c r="N108" s="220"/>
      <c r="O108" s="220"/>
      <c r="P108" s="220"/>
      <c r="Q108" s="221"/>
    </row>
    <row r="109" spans="1:17" ht="24" customHeight="1">
      <c r="A109" s="222"/>
      <c r="B109" s="228" t="s">
        <v>784</v>
      </c>
      <c r="C109" s="224"/>
      <c r="D109" s="224"/>
      <c r="E109" s="225"/>
      <c r="F109" s="225"/>
      <c r="G109" s="225"/>
      <c r="H109" s="225"/>
      <c r="I109" s="225"/>
      <c r="J109" s="226"/>
      <c r="K109" s="226"/>
      <c r="L109" s="226"/>
      <c r="M109" s="225"/>
      <c r="N109" s="226"/>
      <c r="O109" s="226"/>
      <c r="P109" s="226"/>
      <c r="Q109" s="227"/>
    </row>
    <row r="110" spans="1:17" ht="22.5" customHeight="1">
      <c r="A110" s="222"/>
      <c r="B110" s="228" t="s">
        <v>785</v>
      </c>
      <c r="C110" s="224"/>
      <c r="D110" s="224"/>
      <c r="E110" s="225"/>
      <c r="F110" s="225"/>
      <c r="G110" s="225"/>
      <c r="H110" s="225"/>
      <c r="I110" s="225"/>
      <c r="J110" s="226"/>
      <c r="K110" s="226"/>
      <c r="L110" s="226"/>
      <c r="M110" s="225"/>
      <c r="N110" s="226"/>
      <c r="O110" s="226"/>
      <c r="P110" s="226"/>
      <c r="Q110" s="227"/>
    </row>
    <row r="111" spans="1:17" ht="36.75" customHeight="1">
      <c r="A111" s="222"/>
      <c r="B111" s="228" t="s">
        <v>840</v>
      </c>
      <c r="C111" s="229"/>
      <c r="D111" s="230" t="s">
        <v>786</v>
      </c>
      <c r="E111" s="231"/>
      <c r="F111" s="231"/>
      <c r="G111" s="225"/>
      <c r="H111" s="225"/>
      <c r="I111" s="225"/>
      <c r="J111" s="226"/>
      <c r="K111" s="226"/>
      <c r="L111" s="226"/>
      <c r="M111" s="225"/>
      <c r="N111" s="226"/>
      <c r="O111" s="226"/>
      <c r="P111" s="226"/>
      <c r="Q111" s="227"/>
    </row>
    <row r="112" spans="1:17" ht="13.5" customHeight="1">
      <c r="A112" s="222"/>
      <c r="B112" s="223" t="s">
        <v>787</v>
      </c>
      <c r="C112" s="224"/>
      <c r="D112" s="224"/>
      <c r="E112" s="141">
        <f>G112+F112</f>
        <v>560000</v>
      </c>
      <c r="F112" s="141">
        <f>I112</f>
        <v>140000</v>
      </c>
      <c r="G112" s="141">
        <f>M112</f>
        <v>420000</v>
      </c>
      <c r="H112" s="141">
        <f>I112+M112</f>
        <v>560000</v>
      </c>
      <c r="I112" s="225">
        <f>SUM(J112:L112)</f>
        <v>140000</v>
      </c>
      <c r="J112" s="226">
        <f>J113</f>
        <v>0</v>
      </c>
      <c r="K112" s="226">
        <f>K113</f>
        <v>0</v>
      </c>
      <c r="L112" s="226">
        <f>L113</f>
        <v>140000</v>
      </c>
      <c r="M112" s="225">
        <f>SUM(N112:Q112)</f>
        <v>420000</v>
      </c>
      <c r="N112" s="226">
        <f>N113</f>
        <v>0</v>
      </c>
      <c r="O112" s="226">
        <f>O113</f>
        <v>0</v>
      </c>
      <c r="P112" s="226">
        <f>P113</f>
        <v>0</v>
      </c>
      <c r="Q112" s="227">
        <v>420000</v>
      </c>
    </row>
    <row r="113" spans="1:17" ht="13.5" customHeight="1">
      <c r="A113" s="283"/>
      <c r="B113" s="284" t="s">
        <v>723</v>
      </c>
      <c r="C113" s="285"/>
      <c r="D113" s="285"/>
      <c r="E113" s="151">
        <f>G113+F113</f>
        <v>560000</v>
      </c>
      <c r="F113" s="151">
        <f>I113</f>
        <v>140000</v>
      </c>
      <c r="G113" s="151">
        <f>M113</f>
        <v>420000</v>
      </c>
      <c r="H113" s="151">
        <f>I113+M113</f>
        <v>560000</v>
      </c>
      <c r="I113" s="286">
        <f>SUM(J113:L113)</f>
        <v>140000</v>
      </c>
      <c r="J113" s="287">
        <v>0</v>
      </c>
      <c r="K113" s="287">
        <v>0</v>
      </c>
      <c r="L113" s="287">
        <v>140000</v>
      </c>
      <c r="M113" s="286">
        <f>SUM(N113:Q113)</f>
        <v>420000</v>
      </c>
      <c r="N113" s="287">
        <v>0</v>
      </c>
      <c r="O113" s="287">
        <v>0</v>
      </c>
      <c r="P113" s="287">
        <v>0</v>
      </c>
      <c r="Q113" s="288">
        <v>420000</v>
      </c>
    </row>
    <row r="114" spans="1:17" ht="18.75" customHeight="1">
      <c r="A114" s="158" t="s">
        <v>788</v>
      </c>
      <c r="B114" s="159" t="s">
        <v>745</v>
      </c>
      <c r="C114" s="160"/>
      <c r="D114" s="160"/>
      <c r="E114" s="161"/>
      <c r="F114" s="161"/>
      <c r="G114" s="161"/>
      <c r="H114" s="161"/>
      <c r="I114" s="161"/>
      <c r="J114" s="160"/>
      <c r="K114" s="160"/>
      <c r="L114" s="160"/>
      <c r="M114" s="161"/>
      <c r="N114" s="160"/>
      <c r="O114" s="160"/>
      <c r="P114" s="160"/>
      <c r="Q114" s="261"/>
    </row>
    <row r="115" spans="1:17" ht="21" customHeight="1">
      <c r="A115" s="165"/>
      <c r="B115" s="139" t="s">
        <v>762</v>
      </c>
      <c r="C115" s="166"/>
      <c r="D115" s="166"/>
      <c r="E115" s="167"/>
      <c r="F115" s="167"/>
      <c r="G115" s="167"/>
      <c r="H115" s="167"/>
      <c r="I115" s="167"/>
      <c r="J115" s="166"/>
      <c r="K115" s="166"/>
      <c r="L115" s="166"/>
      <c r="M115" s="167"/>
      <c r="N115" s="166"/>
      <c r="O115" s="166"/>
      <c r="P115" s="166"/>
      <c r="Q115" s="258"/>
    </row>
    <row r="116" spans="1:17" ht="25.5" customHeight="1">
      <c r="A116" s="165"/>
      <c r="B116" s="139" t="s">
        <v>789</v>
      </c>
      <c r="C116" s="166"/>
      <c r="D116" s="186"/>
      <c r="E116" s="167"/>
      <c r="F116" s="167"/>
      <c r="G116" s="167"/>
      <c r="H116" s="167"/>
      <c r="I116" s="167"/>
      <c r="J116" s="166"/>
      <c r="K116" s="166"/>
      <c r="L116" s="166"/>
      <c r="M116" s="167"/>
      <c r="N116" s="166"/>
      <c r="O116" s="166"/>
      <c r="P116" s="166"/>
      <c r="Q116" s="258"/>
    </row>
    <row r="117" spans="1:17" ht="40.5" customHeight="1">
      <c r="A117" s="165"/>
      <c r="B117" s="139" t="s">
        <v>841</v>
      </c>
      <c r="C117" s="166"/>
      <c r="D117" s="186" t="s">
        <v>764</v>
      </c>
      <c r="E117" s="167"/>
      <c r="F117" s="167"/>
      <c r="G117" s="167"/>
      <c r="H117" s="167"/>
      <c r="I117" s="167"/>
      <c r="J117" s="166"/>
      <c r="K117" s="166"/>
      <c r="L117" s="166"/>
      <c r="M117" s="167"/>
      <c r="N117" s="166"/>
      <c r="O117" s="166"/>
      <c r="P117" s="166"/>
      <c r="Q117" s="258"/>
    </row>
    <row r="118" spans="1:17" ht="20.25" customHeight="1">
      <c r="A118" s="165"/>
      <c r="B118" s="139" t="s">
        <v>842</v>
      </c>
      <c r="C118" s="259"/>
      <c r="D118" s="259"/>
      <c r="E118" s="167">
        <f aca="true" t="shared" si="15" ref="E118:L118">E119+E120</f>
        <v>69030</v>
      </c>
      <c r="F118" s="167">
        <f t="shared" si="15"/>
        <v>69030</v>
      </c>
      <c r="G118" s="167">
        <f t="shared" si="15"/>
        <v>0</v>
      </c>
      <c r="H118" s="167">
        <f t="shared" si="15"/>
        <v>69030</v>
      </c>
      <c r="I118" s="167">
        <f t="shared" si="15"/>
        <v>69030</v>
      </c>
      <c r="J118" s="167">
        <f t="shared" si="15"/>
        <v>0</v>
      </c>
      <c r="K118" s="167">
        <f t="shared" si="15"/>
        <v>0</v>
      </c>
      <c r="L118" s="167">
        <f t="shared" si="15"/>
        <v>69030</v>
      </c>
      <c r="M118" s="167"/>
      <c r="N118" s="167"/>
      <c r="O118" s="167"/>
      <c r="P118" s="167"/>
      <c r="Q118" s="173"/>
    </row>
    <row r="119" spans="1:17" ht="13.5" customHeight="1">
      <c r="A119" s="165"/>
      <c r="B119" s="150" t="s">
        <v>723</v>
      </c>
      <c r="C119" s="289"/>
      <c r="D119" s="289"/>
      <c r="E119" s="167">
        <f>L119</f>
        <v>40050</v>
      </c>
      <c r="F119" s="189">
        <f>L119</f>
        <v>40050</v>
      </c>
      <c r="G119" s="189"/>
      <c r="H119" s="167">
        <f>L119</f>
        <v>40050</v>
      </c>
      <c r="I119" s="167">
        <f>L119</f>
        <v>40050</v>
      </c>
      <c r="J119" s="189"/>
      <c r="K119" s="189"/>
      <c r="L119" s="189">
        <v>40050</v>
      </c>
      <c r="M119" s="189"/>
      <c r="N119" s="189"/>
      <c r="O119" s="189"/>
      <c r="P119" s="189"/>
      <c r="Q119" s="191"/>
    </row>
    <row r="120" spans="1:17" ht="13.5" customHeight="1">
      <c r="A120" s="179"/>
      <c r="B120" s="153" t="s">
        <v>790</v>
      </c>
      <c r="C120" s="262"/>
      <c r="D120" s="262"/>
      <c r="E120" s="167">
        <f>H120</f>
        <v>28980</v>
      </c>
      <c r="F120" s="194">
        <f>H120</f>
        <v>28980</v>
      </c>
      <c r="G120" s="194"/>
      <c r="H120" s="167">
        <f>I120</f>
        <v>28980</v>
      </c>
      <c r="I120" s="167">
        <f>L120</f>
        <v>28980</v>
      </c>
      <c r="J120" s="193"/>
      <c r="K120" s="193"/>
      <c r="L120" s="193">
        <v>28980</v>
      </c>
      <c r="M120" s="194"/>
      <c r="N120" s="193"/>
      <c r="O120" s="193"/>
      <c r="P120" s="193"/>
      <c r="Q120" s="263"/>
    </row>
    <row r="121" spans="1:17" ht="24.75" customHeight="1">
      <c r="A121" s="158" t="s">
        <v>791</v>
      </c>
      <c r="B121" s="159" t="s">
        <v>745</v>
      </c>
      <c r="C121" s="160"/>
      <c r="D121" s="160"/>
      <c r="E121" s="161"/>
      <c r="F121" s="161"/>
      <c r="G121" s="161"/>
      <c r="H121" s="161"/>
      <c r="I121" s="161"/>
      <c r="J121" s="160"/>
      <c r="K121" s="160"/>
      <c r="L121" s="160"/>
      <c r="M121" s="161"/>
      <c r="N121" s="160"/>
      <c r="O121" s="160"/>
      <c r="P121" s="160"/>
      <c r="Q121" s="261"/>
    </row>
    <row r="122" spans="1:17" ht="28.5" customHeight="1">
      <c r="A122" s="165"/>
      <c r="B122" s="139" t="s">
        <v>762</v>
      </c>
      <c r="C122" s="166"/>
      <c r="D122" s="166"/>
      <c r="E122" s="167"/>
      <c r="F122" s="167"/>
      <c r="G122" s="167"/>
      <c r="H122" s="167"/>
      <c r="I122" s="167"/>
      <c r="J122" s="166"/>
      <c r="K122" s="166"/>
      <c r="L122" s="166"/>
      <c r="M122" s="167"/>
      <c r="N122" s="166"/>
      <c r="O122" s="166"/>
      <c r="P122" s="166"/>
      <c r="Q122" s="258"/>
    </row>
    <row r="123" spans="1:17" ht="39" customHeight="1">
      <c r="A123" s="165"/>
      <c r="B123" s="139" t="s">
        <v>792</v>
      </c>
      <c r="C123" s="166"/>
      <c r="D123" s="186"/>
      <c r="E123" s="167"/>
      <c r="F123" s="167"/>
      <c r="G123" s="167"/>
      <c r="H123" s="167"/>
      <c r="I123" s="167"/>
      <c r="J123" s="166"/>
      <c r="K123" s="166"/>
      <c r="L123" s="166"/>
      <c r="M123" s="167"/>
      <c r="N123" s="166"/>
      <c r="O123" s="166"/>
      <c r="P123" s="166"/>
      <c r="Q123" s="258"/>
    </row>
    <row r="124" spans="1:17" ht="27.75" customHeight="1">
      <c r="A124" s="165"/>
      <c r="B124" s="139" t="s">
        <v>843</v>
      </c>
      <c r="C124" s="166"/>
      <c r="D124" s="186" t="s">
        <v>793</v>
      </c>
      <c r="E124" s="167"/>
      <c r="F124" s="167"/>
      <c r="G124" s="167"/>
      <c r="H124" s="167"/>
      <c r="I124" s="167"/>
      <c r="J124" s="166"/>
      <c r="K124" s="166"/>
      <c r="L124" s="166"/>
      <c r="M124" s="167"/>
      <c r="N124" s="166"/>
      <c r="O124" s="166"/>
      <c r="P124" s="166"/>
      <c r="Q124" s="258"/>
    </row>
    <row r="125" spans="1:17" ht="17.25" customHeight="1">
      <c r="A125" s="165"/>
      <c r="B125" s="139" t="s">
        <v>780</v>
      </c>
      <c r="C125" s="259"/>
      <c r="D125" s="259"/>
      <c r="E125" s="167">
        <f>F125+G125</f>
        <v>114986</v>
      </c>
      <c r="F125" s="167">
        <f>I125</f>
        <v>0</v>
      </c>
      <c r="G125" s="167">
        <f>H125</f>
        <v>114986</v>
      </c>
      <c r="H125" s="167">
        <f>M125+I125</f>
        <v>114986</v>
      </c>
      <c r="I125" s="167"/>
      <c r="J125" s="167"/>
      <c r="K125" s="167"/>
      <c r="L125" s="167"/>
      <c r="M125" s="167">
        <f>Q125</f>
        <v>114986</v>
      </c>
      <c r="N125" s="167"/>
      <c r="O125" s="167"/>
      <c r="P125" s="167"/>
      <c r="Q125" s="173">
        <f>Q126+Q127</f>
        <v>114986</v>
      </c>
    </row>
    <row r="126" spans="1:17" ht="13.5" customHeight="1">
      <c r="A126" s="165"/>
      <c r="B126" s="150" t="s">
        <v>723</v>
      </c>
      <c r="C126" s="289"/>
      <c r="D126" s="289"/>
      <c r="E126" s="167">
        <f>F126+G126</f>
        <v>40788</v>
      </c>
      <c r="F126" s="167">
        <f>I126</f>
        <v>0</v>
      </c>
      <c r="G126" s="167">
        <f>H126</f>
        <v>40788</v>
      </c>
      <c r="H126" s="167">
        <f>M126+I126</f>
        <v>40788</v>
      </c>
      <c r="I126" s="167"/>
      <c r="J126" s="189"/>
      <c r="K126" s="189"/>
      <c r="L126" s="189"/>
      <c r="M126" s="167">
        <f>Q126</f>
        <v>40788</v>
      </c>
      <c r="N126" s="189"/>
      <c r="O126" s="189"/>
      <c r="P126" s="189"/>
      <c r="Q126" s="191">
        <v>40788</v>
      </c>
    </row>
    <row r="127" spans="1:17" ht="13.5" customHeight="1">
      <c r="A127" s="179"/>
      <c r="B127" s="153" t="s">
        <v>790</v>
      </c>
      <c r="C127" s="262"/>
      <c r="D127" s="262"/>
      <c r="E127" s="167">
        <f>F127+G127</f>
        <v>74198</v>
      </c>
      <c r="F127" s="167">
        <f>I127</f>
        <v>0</v>
      </c>
      <c r="G127" s="167">
        <f>H127</f>
        <v>74198</v>
      </c>
      <c r="H127" s="167">
        <f>M127+I127</f>
        <v>74198</v>
      </c>
      <c r="I127" s="167"/>
      <c r="J127" s="193"/>
      <c r="K127" s="193"/>
      <c r="L127" s="193"/>
      <c r="M127" s="167">
        <f>Q127</f>
        <v>74198</v>
      </c>
      <c r="N127" s="193"/>
      <c r="O127" s="193"/>
      <c r="P127" s="193"/>
      <c r="Q127" s="263">
        <v>74198</v>
      </c>
    </row>
    <row r="128" spans="1:17" ht="13.5" customHeight="1">
      <c r="A128" s="158" t="s">
        <v>794</v>
      </c>
      <c r="B128" s="159" t="s">
        <v>745</v>
      </c>
      <c r="C128" s="160"/>
      <c r="D128" s="160"/>
      <c r="E128" s="161"/>
      <c r="F128" s="161"/>
      <c r="G128" s="161"/>
      <c r="H128" s="161"/>
      <c r="I128" s="161"/>
      <c r="J128" s="160"/>
      <c r="K128" s="160"/>
      <c r="L128" s="160"/>
      <c r="M128" s="161"/>
      <c r="N128" s="160"/>
      <c r="O128" s="160"/>
      <c r="P128" s="160"/>
      <c r="Q128" s="261"/>
    </row>
    <row r="129" spans="1:17" ht="27" customHeight="1">
      <c r="A129" s="165"/>
      <c r="B129" s="139" t="s">
        <v>762</v>
      </c>
      <c r="C129" s="166"/>
      <c r="D129" s="166"/>
      <c r="E129" s="167"/>
      <c r="F129" s="167"/>
      <c r="G129" s="167"/>
      <c r="H129" s="167"/>
      <c r="I129" s="167"/>
      <c r="J129" s="166"/>
      <c r="K129" s="166"/>
      <c r="L129" s="166"/>
      <c r="M129" s="167"/>
      <c r="N129" s="166"/>
      <c r="O129" s="166"/>
      <c r="P129" s="166"/>
      <c r="Q129" s="258"/>
    </row>
    <row r="130" spans="1:17" ht="34.5" customHeight="1">
      <c r="A130" s="165"/>
      <c r="B130" s="139" t="s">
        <v>789</v>
      </c>
      <c r="C130" s="166"/>
      <c r="D130" s="186"/>
      <c r="E130" s="167"/>
      <c r="F130" s="167"/>
      <c r="G130" s="167"/>
      <c r="H130" s="167"/>
      <c r="I130" s="167"/>
      <c r="J130" s="166"/>
      <c r="K130" s="166"/>
      <c r="L130" s="166"/>
      <c r="M130" s="167"/>
      <c r="N130" s="166"/>
      <c r="O130" s="166"/>
      <c r="P130" s="166"/>
      <c r="Q130" s="258"/>
    </row>
    <row r="131" spans="1:17" ht="24.75" customHeight="1">
      <c r="A131" s="165"/>
      <c r="B131" s="139" t="s">
        <v>844</v>
      </c>
      <c r="C131" s="166"/>
      <c r="D131" s="186" t="s">
        <v>764</v>
      </c>
      <c r="E131" s="167"/>
      <c r="F131" s="167"/>
      <c r="G131" s="167"/>
      <c r="H131" s="167"/>
      <c r="I131" s="167"/>
      <c r="J131" s="166"/>
      <c r="K131" s="166"/>
      <c r="L131" s="166"/>
      <c r="M131" s="167"/>
      <c r="N131" s="166"/>
      <c r="O131" s="166"/>
      <c r="P131" s="166"/>
      <c r="Q131" s="258"/>
    </row>
    <row r="132" spans="1:17" ht="13.5" customHeight="1">
      <c r="A132" s="165"/>
      <c r="B132" s="139" t="s">
        <v>780</v>
      </c>
      <c r="C132" s="259"/>
      <c r="D132" s="259"/>
      <c r="E132" s="167">
        <f>F132+G132</f>
        <v>353952</v>
      </c>
      <c r="F132" s="167">
        <f>I132</f>
        <v>45129</v>
      </c>
      <c r="G132" s="167">
        <f>M132</f>
        <v>308823</v>
      </c>
      <c r="H132" s="167">
        <f>M132+L132</f>
        <v>353952</v>
      </c>
      <c r="I132" s="167">
        <f>I133+I134</f>
        <v>45129</v>
      </c>
      <c r="J132" s="167"/>
      <c r="K132" s="167"/>
      <c r="L132" s="167">
        <f>L133+L134</f>
        <v>45129</v>
      </c>
      <c r="M132" s="167">
        <f>Q132</f>
        <v>308823</v>
      </c>
      <c r="N132" s="167"/>
      <c r="O132" s="167"/>
      <c r="P132" s="167"/>
      <c r="Q132" s="173">
        <f>Q133+Q134</f>
        <v>308823</v>
      </c>
    </row>
    <row r="133" spans="1:17" ht="13.5" customHeight="1">
      <c r="A133" s="165"/>
      <c r="B133" s="150" t="s">
        <v>723</v>
      </c>
      <c r="C133" s="289"/>
      <c r="D133" s="289"/>
      <c r="E133" s="167">
        <f>F133+G133</f>
        <v>154629</v>
      </c>
      <c r="F133" s="167">
        <f>I133</f>
        <v>19715</v>
      </c>
      <c r="G133" s="167">
        <f>M133</f>
        <v>134914</v>
      </c>
      <c r="H133" s="167">
        <f>M133+L133</f>
        <v>154629</v>
      </c>
      <c r="I133" s="167">
        <f>L133</f>
        <v>19715</v>
      </c>
      <c r="J133" s="189"/>
      <c r="K133" s="189"/>
      <c r="L133" s="189">
        <v>19715</v>
      </c>
      <c r="M133" s="167">
        <f>Q133</f>
        <v>134914</v>
      </c>
      <c r="N133" s="189"/>
      <c r="O133" s="189"/>
      <c r="P133" s="189"/>
      <c r="Q133" s="191">
        <v>134914</v>
      </c>
    </row>
    <row r="134" spans="1:17" ht="13.5" customHeight="1">
      <c r="A134" s="179"/>
      <c r="B134" s="153" t="s">
        <v>790</v>
      </c>
      <c r="C134" s="262"/>
      <c r="D134" s="262"/>
      <c r="E134" s="167">
        <f>F134+G134</f>
        <v>199323</v>
      </c>
      <c r="F134" s="167">
        <f>I134</f>
        <v>25414</v>
      </c>
      <c r="G134" s="167">
        <f>M134</f>
        <v>173909</v>
      </c>
      <c r="H134" s="167">
        <f>M134+L134</f>
        <v>199323</v>
      </c>
      <c r="I134" s="167">
        <f>L134</f>
        <v>25414</v>
      </c>
      <c r="J134" s="193"/>
      <c r="K134" s="193"/>
      <c r="L134" s="193">
        <v>25414</v>
      </c>
      <c r="M134" s="167">
        <f>Q134</f>
        <v>173909</v>
      </c>
      <c r="N134" s="193"/>
      <c r="O134" s="193"/>
      <c r="P134" s="193"/>
      <c r="Q134" s="263">
        <v>173909</v>
      </c>
    </row>
    <row r="135" spans="1:17" ht="17.25" customHeight="1">
      <c r="A135" s="216" t="s">
        <v>795</v>
      </c>
      <c r="B135" s="290" t="s">
        <v>745</v>
      </c>
      <c r="C135" s="245"/>
      <c r="D135" s="245"/>
      <c r="E135" s="246"/>
      <c r="F135" s="246"/>
      <c r="G135" s="246"/>
      <c r="H135" s="246"/>
      <c r="I135" s="246"/>
      <c r="J135" s="291"/>
      <c r="K135" s="291"/>
      <c r="L135" s="291"/>
      <c r="M135" s="246"/>
      <c r="N135" s="291"/>
      <c r="O135" s="291"/>
      <c r="P135" s="291"/>
      <c r="Q135" s="292"/>
    </row>
    <row r="136" spans="1:17" ht="17.25" customHeight="1">
      <c r="A136" s="222"/>
      <c r="B136" s="293" t="s">
        <v>746</v>
      </c>
      <c r="C136" s="140"/>
      <c r="D136" s="140"/>
      <c r="E136" s="141"/>
      <c r="F136" s="141"/>
      <c r="G136" s="141"/>
      <c r="H136" s="141"/>
      <c r="I136" s="141"/>
      <c r="J136" s="142"/>
      <c r="K136" s="142"/>
      <c r="L136" s="142"/>
      <c r="M136" s="141"/>
      <c r="N136" s="142"/>
      <c r="O136" s="142"/>
      <c r="P136" s="142"/>
      <c r="Q136" s="143"/>
    </row>
    <row r="137" spans="1:17" ht="21" customHeight="1">
      <c r="A137" s="222"/>
      <c r="B137" s="294" t="s">
        <v>796</v>
      </c>
      <c r="C137" s="140"/>
      <c r="D137" s="140"/>
      <c r="E137" s="141"/>
      <c r="F137" s="141"/>
      <c r="G137" s="141"/>
      <c r="H137" s="141"/>
      <c r="I137" s="141"/>
      <c r="J137" s="142"/>
      <c r="K137" s="142"/>
      <c r="L137" s="142"/>
      <c r="M137" s="141"/>
      <c r="N137" s="142"/>
      <c r="O137" s="142"/>
      <c r="P137" s="142"/>
      <c r="Q137" s="143"/>
    </row>
    <row r="138" spans="1:17" ht="36" customHeight="1">
      <c r="A138" s="222"/>
      <c r="B138" s="294" t="s">
        <v>845</v>
      </c>
      <c r="C138" s="295"/>
      <c r="D138" s="296" t="s">
        <v>748</v>
      </c>
      <c r="E138" s="297"/>
      <c r="F138" s="297"/>
      <c r="G138" s="141"/>
      <c r="H138" s="141"/>
      <c r="I138" s="141"/>
      <c r="J138" s="142"/>
      <c r="K138" s="142"/>
      <c r="L138" s="142"/>
      <c r="M138" s="141"/>
      <c r="N138" s="142"/>
      <c r="O138" s="142"/>
      <c r="P138" s="142"/>
      <c r="Q138" s="143"/>
    </row>
    <row r="139" spans="1:17" ht="15" customHeight="1">
      <c r="A139" s="222"/>
      <c r="B139" s="139" t="s">
        <v>797</v>
      </c>
      <c r="C139" s="259"/>
      <c r="D139" s="259"/>
      <c r="E139" s="167">
        <f>E140+E141+E142</f>
        <v>219190</v>
      </c>
      <c r="F139" s="167">
        <f>F140+F141+F142</f>
        <v>0</v>
      </c>
      <c r="G139" s="167">
        <f>G140+G141+G142</f>
        <v>219190</v>
      </c>
      <c r="H139" s="167">
        <f>H140+H141+H142</f>
        <v>219190</v>
      </c>
      <c r="I139" s="167">
        <f>I140+I141+I142</f>
        <v>0</v>
      </c>
      <c r="J139" s="167"/>
      <c r="K139" s="167"/>
      <c r="L139" s="167">
        <f>L140+L142</f>
        <v>0</v>
      </c>
      <c r="M139" s="167">
        <f>M140+M141+M142</f>
        <v>219190</v>
      </c>
      <c r="N139" s="167"/>
      <c r="O139" s="167"/>
      <c r="P139" s="167"/>
      <c r="Q139" s="173">
        <f>Q140+Q141+Q142</f>
        <v>219190</v>
      </c>
    </row>
    <row r="140" spans="1:17" ht="13.5" customHeight="1">
      <c r="A140" s="283"/>
      <c r="B140" s="146" t="s">
        <v>723</v>
      </c>
      <c r="C140" s="259"/>
      <c r="D140" s="259"/>
      <c r="E140" s="167">
        <f>F140+G140</f>
        <v>20500</v>
      </c>
      <c r="F140" s="167">
        <f>I140</f>
        <v>0</v>
      </c>
      <c r="G140" s="167">
        <f>M140</f>
        <v>20500</v>
      </c>
      <c r="H140" s="167">
        <f>M140+L140</f>
        <v>20500</v>
      </c>
      <c r="I140" s="167">
        <f>L140</f>
        <v>0</v>
      </c>
      <c r="J140" s="167"/>
      <c r="K140" s="167"/>
      <c r="L140" s="167">
        <v>0</v>
      </c>
      <c r="M140" s="167">
        <f>Q140</f>
        <v>20500</v>
      </c>
      <c r="N140" s="167"/>
      <c r="O140" s="167"/>
      <c r="P140" s="167"/>
      <c r="Q140" s="173">
        <v>20500</v>
      </c>
    </row>
    <row r="141" spans="1:17" ht="13.5" customHeight="1">
      <c r="A141" s="283"/>
      <c r="B141" s="298" t="s">
        <v>790</v>
      </c>
      <c r="C141" s="299"/>
      <c r="D141" s="299"/>
      <c r="E141" s="300">
        <f>F141+G141</f>
        <v>103330</v>
      </c>
      <c r="F141" s="300">
        <f>I141</f>
        <v>0</v>
      </c>
      <c r="G141" s="300">
        <f>M141</f>
        <v>103330</v>
      </c>
      <c r="H141" s="300">
        <f>M141+L141</f>
        <v>103330</v>
      </c>
      <c r="I141" s="300">
        <f>L141</f>
        <v>0</v>
      </c>
      <c r="J141" s="301"/>
      <c r="K141" s="301"/>
      <c r="L141" s="301">
        <v>0</v>
      </c>
      <c r="M141" s="300">
        <f>Q141</f>
        <v>103330</v>
      </c>
      <c r="N141" s="301"/>
      <c r="O141" s="301"/>
      <c r="P141" s="301"/>
      <c r="Q141" s="302">
        <v>103330</v>
      </c>
    </row>
    <row r="142" spans="1:17" ht="13.5" customHeight="1">
      <c r="A142" s="283"/>
      <c r="B142" s="303" t="s">
        <v>798</v>
      </c>
      <c r="C142" s="304"/>
      <c r="D142" s="304"/>
      <c r="E142" s="305">
        <f>F142+G142</f>
        <v>95360</v>
      </c>
      <c r="F142" s="305">
        <f>I142</f>
        <v>0</v>
      </c>
      <c r="G142" s="305">
        <f>M142</f>
        <v>95360</v>
      </c>
      <c r="H142" s="305">
        <f>M142+L142</f>
        <v>95360</v>
      </c>
      <c r="I142" s="305">
        <f>L142</f>
        <v>0</v>
      </c>
      <c r="J142" s="306"/>
      <c r="K142" s="306"/>
      <c r="L142" s="306">
        <v>0</v>
      </c>
      <c r="M142" s="305">
        <f>Q142</f>
        <v>95360</v>
      </c>
      <c r="N142" s="306"/>
      <c r="O142" s="306"/>
      <c r="P142" s="306"/>
      <c r="Q142" s="307">
        <v>95360</v>
      </c>
    </row>
    <row r="143" spans="1:17" ht="18.75" customHeight="1">
      <c r="A143" s="308" t="s">
        <v>799</v>
      </c>
      <c r="B143" s="309" t="s">
        <v>745</v>
      </c>
      <c r="C143" s="310"/>
      <c r="D143" s="310"/>
      <c r="E143" s="311"/>
      <c r="F143" s="311"/>
      <c r="G143" s="311"/>
      <c r="H143" s="311"/>
      <c r="I143" s="311"/>
      <c r="J143" s="312"/>
      <c r="K143" s="312"/>
      <c r="L143" s="312"/>
      <c r="M143" s="311"/>
      <c r="N143" s="312"/>
      <c r="O143" s="312"/>
      <c r="P143" s="312"/>
      <c r="Q143" s="313"/>
    </row>
    <row r="144" spans="1:17" ht="17.25" customHeight="1">
      <c r="A144" s="314"/>
      <c r="B144" s="315" t="s">
        <v>768</v>
      </c>
      <c r="C144" s="316" t="s">
        <v>769</v>
      </c>
      <c r="D144" s="317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8"/>
      <c r="Q144" s="319"/>
    </row>
    <row r="145" spans="1:17" ht="27.75" customHeight="1">
      <c r="A145" s="314"/>
      <c r="B145" s="320" t="s">
        <v>800</v>
      </c>
      <c r="C145" s="318"/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9"/>
    </row>
    <row r="146" spans="1:17" ht="24" customHeight="1">
      <c r="A146" s="314"/>
      <c r="B146" s="320" t="s">
        <v>846</v>
      </c>
      <c r="C146" s="318"/>
      <c r="D146" s="318"/>
      <c r="E146" s="318"/>
      <c r="F146" s="318"/>
      <c r="G146" s="318"/>
      <c r="H146" s="318"/>
      <c r="I146" s="318"/>
      <c r="J146" s="318"/>
      <c r="K146" s="318"/>
      <c r="L146" s="318"/>
      <c r="M146" s="318"/>
      <c r="N146" s="318"/>
      <c r="O146" s="318"/>
      <c r="P146" s="318"/>
      <c r="Q146" s="319"/>
    </row>
    <row r="147" spans="1:17" ht="17.25" customHeight="1">
      <c r="A147" s="314"/>
      <c r="B147" s="320" t="s">
        <v>797</v>
      </c>
      <c r="C147" s="321"/>
      <c r="D147" s="321"/>
      <c r="E147" s="322">
        <f>F147+G147</f>
        <v>1105002</v>
      </c>
      <c r="F147" s="322">
        <f>I147</f>
        <v>0</v>
      </c>
      <c r="G147" s="322">
        <f>M147</f>
        <v>1105002</v>
      </c>
      <c r="H147" s="322">
        <f>M147+L147</f>
        <v>1105002</v>
      </c>
      <c r="I147" s="322">
        <f>I148+I149</f>
        <v>0</v>
      </c>
      <c r="J147" s="322"/>
      <c r="K147" s="322"/>
      <c r="L147" s="322">
        <f>L148+L149</f>
        <v>0</v>
      </c>
      <c r="M147" s="322">
        <f>Q147</f>
        <v>1105002</v>
      </c>
      <c r="N147" s="322"/>
      <c r="O147" s="322"/>
      <c r="P147" s="322"/>
      <c r="Q147" s="323">
        <f>Q148+Q149</f>
        <v>1105002</v>
      </c>
    </row>
    <row r="148" spans="1:17" ht="16.5" customHeight="1">
      <c r="A148" s="314"/>
      <c r="B148" s="324" t="s">
        <v>733</v>
      </c>
      <c r="C148" s="321"/>
      <c r="D148" s="321"/>
      <c r="E148" s="325">
        <f>F148+G148</f>
        <v>818551</v>
      </c>
      <c r="F148" s="325">
        <f>I148</f>
        <v>0</v>
      </c>
      <c r="G148" s="325">
        <f>M148</f>
        <v>818551</v>
      </c>
      <c r="H148" s="325">
        <f>M148+L148</f>
        <v>818551</v>
      </c>
      <c r="I148" s="325">
        <f>L148</f>
        <v>0</v>
      </c>
      <c r="J148" s="325"/>
      <c r="K148" s="325"/>
      <c r="L148" s="325">
        <v>0</v>
      </c>
      <c r="M148" s="325">
        <f>Q148</f>
        <v>818551</v>
      </c>
      <c r="N148" s="325"/>
      <c r="O148" s="325"/>
      <c r="P148" s="325"/>
      <c r="Q148" s="326">
        <v>818551</v>
      </c>
    </row>
    <row r="149" spans="1:17" ht="15" customHeight="1" thickBot="1">
      <c r="A149" s="327"/>
      <c r="B149" s="328" t="s">
        <v>798</v>
      </c>
      <c r="C149" s="329"/>
      <c r="D149" s="329"/>
      <c r="E149" s="330">
        <f>F149+G149</f>
        <v>286451</v>
      </c>
      <c r="F149" s="330">
        <f>I149</f>
        <v>0</v>
      </c>
      <c r="G149" s="330">
        <f>M149</f>
        <v>286451</v>
      </c>
      <c r="H149" s="330">
        <f>M149+L149</f>
        <v>286451</v>
      </c>
      <c r="I149" s="330">
        <f>L149</f>
        <v>0</v>
      </c>
      <c r="J149" s="331"/>
      <c r="K149" s="331"/>
      <c r="L149" s="331">
        <v>0</v>
      </c>
      <c r="M149" s="330">
        <f>Q149</f>
        <v>286451</v>
      </c>
      <c r="N149" s="331"/>
      <c r="O149" s="331"/>
      <c r="P149" s="331"/>
      <c r="Q149" s="332">
        <v>286451</v>
      </c>
    </row>
    <row r="150" spans="1:20" s="130" customFormat="1" ht="29.25" customHeight="1" thickBot="1" thickTop="1">
      <c r="A150" s="333" t="s">
        <v>801</v>
      </c>
      <c r="B150" s="334"/>
      <c r="C150" s="335" t="s">
        <v>716</v>
      </c>
      <c r="D150" s="334"/>
      <c r="E150" s="336">
        <f>E10+E60</f>
        <v>20512905</v>
      </c>
      <c r="F150" s="336">
        <f>F10+F60</f>
        <v>3828951</v>
      </c>
      <c r="G150" s="336">
        <f>G10+G60</f>
        <v>16683954</v>
      </c>
      <c r="H150" s="336">
        <f>H10+H60</f>
        <v>20512905</v>
      </c>
      <c r="I150" s="336">
        <f>I60+I10</f>
        <v>3828951</v>
      </c>
      <c r="J150" s="336">
        <f aca="true" t="shared" si="16" ref="J150:Q150">J10+J60</f>
        <v>0</v>
      </c>
      <c r="K150" s="336">
        <f t="shared" si="16"/>
        <v>0</v>
      </c>
      <c r="L150" s="336">
        <f t="shared" si="16"/>
        <v>3828951</v>
      </c>
      <c r="M150" s="336">
        <f t="shared" si="16"/>
        <v>16683954</v>
      </c>
      <c r="N150" s="336">
        <f t="shared" si="16"/>
        <v>0</v>
      </c>
      <c r="O150" s="336">
        <f t="shared" si="16"/>
        <v>0</v>
      </c>
      <c r="P150" s="336">
        <f t="shared" si="16"/>
        <v>0</v>
      </c>
      <c r="Q150" s="337">
        <f t="shared" si="16"/>
        <v>16683954</v>
      </c>
      <c r="T150" s="145"/>
    </row>
    <row r="151" spans="1:20" s="130" customFormat="1" ht="29.25" customHeight="1" hidden="1" thickBot="1" thickTop="1">
      <c r="A151" s="338"/>
      <c r="B151" s="338"/>
      <c r="C151" s="338"/>
      <c r="D151" s="338"/>
      <c r="E151" s="339"/>
      <c r="F151" s="339"/>
      <c r="G151" s="339"/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T151" s="145"/>
    </row>
    <row r="152" spans="1:20" s="130" customFormat="1" ht="29.25" customHeight="1" hidden="1" thickTop="1">
      <c r="A152" s="244" t="s">
        <v>751</v>
      </c>
      <c r="B152" s="159" t="s">
        <v>752</v>
      </c>
      <c r="C152" s="245"/>
      <c r="D152" s="245"/>
      <c r="E152" s="246">
        <v>0</v>
      </c>
      <c r="F152" s="246">
        <v>0</v>
      </c>
      <c r="G152" s="246">
        <v>0</v>
      </c>
      <c r="H152" s="246">
        <v>0</v>
      </c>
      <c r="I152" s="246">
        <v>0</v>
      </c>
      <c r="J152" s="245"/>
      <c r="K152" s="245"/>
      <c r="L152" s="245"/>
      <c r="M152" s="246">
        <v>0</v>
      </c>
      <c r="N152" s="245"/>
      <c r="O152" s="245"/>
      <c r="P152" s="245"/>
      <c r="Q152" s="247"/>
      <c r="T152" s="145"/>
    </row>
    <row r="153" spans="1:20" s="130" customFormat="1" ht="29.25" customHeight="1" hidden="1">
      <c r="A153" s="165"/>
      <c r="B153" s="139" t="s">
        <v>753</v>
      </c>
      <c r="C153" s="140"/>
      <c r="D153" s="140"/>
      <c r="E153" s="141">
        <v>0</v>
      </c>
      <c r="F153" s="141">
        <v>0</v>
      </c>
      <c r="G153" s="141">
        <v>0</v>
      </c>
      <c r="H153" s="141">
        <v>0</v>
      </c>
      <c r="I153" s="141">
        <v>0</v>
      </c>
      <c r="J153" s="140"/>
      <c r="K153" s="140"/>
      <c r="L153" s="140"/>
      <c r="M153" s="141">
        <v>0</v>
      </c>
      <c r="N153" s="140"/>
      <c r="O153" s="140"/>
      <c r="P153" s="140"/>
      <c r="Q153" s="248"/>
      <c r="T153" s="145"/>
    </row>
    <row r="154" spans="1:20" s="130" customFormat="1" ht="29.25" customHeight="1" hidden="1">
      <c r="A154" s="165"/>
      <c r="B154" s="139" t="s">
        <v>754</v>
      </c>
      <c r="C154" s="140"/>
      <c r="D154" s="144"/>
      <c r="E154" s="141">
        <v>0</v>
      </c>
      <c r="F154" s="141">
        <v>0</v>
      </c>
      <c r="G154" s="141">
        <v>0</v>
      </c>
      <c r="H154" s="141">
        <v>0</v>
      </c>
      <c r="I154" s="141">
        <v>0</v>
      </c>
      <c r="J154" s="140"/>
      <c r="K154" s="140"/>
      <c r="L154" s="140"/>
      <c r="M154" s="141">
        <v>0</v>
      </c>
      <c r="N154" s="140"/>
      <c r="O154" s="140"/>
      <c r="P154" s="140"/>
      <c r="Q154" s="248"/>
      <c r="T154" s="145"/>
    </row>
    <row r="155" spans="1:20" s="130" customFormat="1" ht="29.25" customHeight="1" hidden="1">
      <c r="A155" s="165"/>
      <c r="B155" s="139" t="s">
        <v>802</v>
      </c>
      <c r="C155" s="140"/>
      <c r="D155" s="144" t="s">
        <v>755</v>
      </c>
      <c r="E155" s="141">
        <v>0</v>
      </c>
      <c r="F155" s="141">
        <v>0</v>
      </c>
      <c r="G155" s="141">
        <v>0</v>
      </c>
      <c r="H155" s="141">
        <v>0</v>
      </c>
      <c r="I155" s="141">
        <v>0</v>
      </c>
      <c r="J155" s="140"/>
      <c r="K155" s="140"/>
      <c r="L155" s="140"/>
      <c r="M155" s="141">
        <v>0</v>
      </c>
      <c r="N155" s="140"/>
      <c r="O155" s="140"/>
      <c r="P155" s="140"/>
      <c r="Q155" s="248"/>
      <c r="T155" s="145"/>
    </row>
    <row r="156" spans="1:20" s="130" customFormat="1" ht="29.25" customHeight="1" hidden="1">
      <c r="A156" s="165"/>
      <c r="B156" s="146" t="s">
        <v>847</v>
      </c>
      <c r="C156" s="249"/>
      <c r="D156" s="249"/>
      <c r="E156" s="141">
        <f aca="true" t="shared" si="17" ref="E156:Q156">E157+E158</f>
        <v>3468798</v>
      </c>
      <c r="F156" s="141">
        <f t="shared" si="17"/>
        <v>867200</v>
      </c>
      <c r="G156" s="141">
        <f t="shared" si="17"/>
        <v>2601598</v>
      </c>
      <c r="H156" s="141">
        <f t="shared" si="17"/>
        <v>3468798</v>
      </c>
      <c r="I156" s="141">
        <f t="shared" si="17"/>
        <v>867200</v>
      </c>
      <c r="J156" s="141">
        <f t="shared" si="17"/>
        <v>0</v>
      </c>
      <c r="K156" s="141">
        <f t="shared" si="17"/>
        <v>0</v>
      </c>
      <c r="L156" s="141">
        <f t="shared" si="17"/>
        <v>867200</v>
      </c>
      <c r="M156" s="141">
        <f t="shared" si="17"/>
        <v>2601598</v>
      </c>
      <c r="N156" s="141">
        <f t="shared" si="17"/>
        <v>0</v>
      </c>
      <c r="O156" s="141">
        <f t="shared" si="17"/>
        <v>0</v>
      </c>
      <c r="P156" s="141">
        <f t="shared" si="17"/>
        <v>0</v>
      </c>
      <c r="Q156" s="141">
        <f t="shared" si="17"/>
        <v>2601598</v>
      </c>
      <c r="T156" s="145"/>
    </row>
    <row r="157" spans="1:20" s="130" customFormat="1" ht="29.25" customHeight="1" hidden="1">
      <c r="A157" s="165"/>
      <c r="B157" s="150">
        <v>2009</v>
      </c>
      <c r="C157" s="250"/>
      <c r="D157" s="250"/>
      <c r="E157" s="151">
        <v>232439</v>
      </c>
      <c r="F157" s="151">
        <v>58110</v>
      </c>
      <c r="G157" s="151">
        <v>174329</v>
      </c>
      <c r="H157" s="151">
        <v>232439</v>
      </c>
      <c r="I157" s="151">
        <v>58110</v>
      </c>
      <c r="J157" s="151"/>
      <c r="K157" s="151"/>
      <c r="L157" s="151">
        <v>58110</v>
      </c>
      <c r="M157" s="151">
        <v>174329</v>
      </c>
      <c r="N157" s="151"/>
      <c r="O157" s="151"/>
      <c r="P157" s="151"/>
      <c r="Q157" s="251">
        <v>174329</v>
      </c>
      <c r="T157" s="145"/>
    </row>
    <row r="158" spans="1:20" s="130" customFormat="1" ht="29.25" customHeight="1" hidden="1" thickBot="1">
      <c r="A158" s="340"/>
      <c r="B158" s="252">
        <v>2010</v>
      </c>
      <c r="C158" s="253"/>
      <c r="D158" s="253"/>
      <c r="E158" s="235">
        <f>F158+G158</f>
        <v>3236359</v>
      </c>
      <c r="F158" s="235">
        <f>I158</f>
        <v>809090</v>
      </c>
      <c r="G158" s="235">
        <f>Q158</f>
        <v>2427269</v>
      </c>
      <c r="H158" s="235">
        <f>I158+M158</f>
        <v>3236359</v>
      </c>
      <c r="I158" s="235">
        <f>L158</f>
        <v>809090</v>
      </c>
      <c r="J158" s="254">
        <v>0</v>
      </c>
      <c r="K158" s="254">
        <v>0</v>
      </c>
      <c r="L158" s="254">
        <v>809090</v>
      </c>
      <c r="M158" s="235">
        <f>Q158</f>
        <v>2427269</v>
      </c>
      <c r="N158" s="254">
        <v>0</v>
      </c>
      <c r="O158" s="254">
        <v>0</v>
      </c>
      <c r="P158" s="254">
        <v>0</v>
      </c>
      <c r="Q158" s="255">
        <v>2427269</v>
      </c>
      <c r="T158" s="145"/>
    </row>
    <row r="159" spans="1:20" s="130" customFormat="1" ht="29.25" customHeight="1" hidden="1" thickBot="1" thickTop="1">
      <c r="A159" s="341"/>
      <c r="B159" s="342"/>
      <c r="C159" s="343"/>
      <c r="D159" s="343"/>
      <c r="E159" s="155"/>
      <c r="F159" s="155"/>
      <c r="G159" s="155"/>
      <c r="H159" s="155"/>
      <c r="I159" s="155"/>
      <c r="J159" s="156"/>
      <c r="K159" s="156"/>
      <c r="L159" s="156"/>
      <c r="M159" s="155"/>
      <c r="N159" s="156"/>
      <c r="O159" s="156"/>
      <c r="P159" s="156"/>
      <c r="Q159" s="157"/>
      <c r="T159" s="145"/>
    </row>
    <row r="160" spans="1:20" s="130" customFormat="1" ht="29.25" customHeight="1" hidden="1" thickTop="1">
      <c r="A160" s="344" t="s">
        <v>717</v>
      </c>
      <c r="B160" s="132" t="s">
        <v>718</v>
      </c>
      <c r="C160" s="345"/>
      <c r="D160" s="345"/>
      <c r="E160" s="346">
        <f>G160+F160</f>
        <v>0</v>
      </c>
      <c r="F160" s="346">
        <f>I160</f>
        <v>0</v>
      </c>
      <c r="G160" s="346">
        <f>M160</f>
        <v>0</v>
      </c>
      <c r="H160" s="346">
        <f>I160+M160</f>
        <v>0</v>
      </c>
      <c r="I160" s="346">
        <f>J160+K160+L160</f>
        <v>0</v>
      </c>
      <c r="J160" s="347"/>
      <c r="K160" s="347"/>
      <c r="L160" s="347"/>
      <c r="M160" s="346">
        <f>N160+O160+P160+Q160</f>
        <v>0</v>
      </c>
      <c r="N160" s="347"/>
      <c r="O160" s="347"/>
      <c r="P160" s="347"/>
      <c r="Q160" s="348"/>
      <c r="T160" s="145"/>
    </row>
    <row r="161" spans="1:20" s="130" customFormat="1" ht="29.25" customHeight="1" hidden="1">
      <c r="A161" s="138"/>
      <c r="B161" s="139" t="s">
        <v>719</v>
      </c>
      <c r="C161" s="140"/>
      <c r="D161" s="140"/>
      <c r="E161" s="141">
        <f>G161+F161</f>
        <v>0</v>
      </c>
      <c r="F161" s="141">
        <f>I161</f>
        <v>0</v>
      </c>
      <c r="G161" s="141">
        <f>M161</f>
        <v>0</v>
      </c>
      <c r="H161" s="141">
        <f>I161+M161</f>
        <v>0</v>
      </c>
      <c r="I161" s="141">
        <f>J161+K161+L161</f>
        <v>0</v>
      </c>
      <c r="J161" s="142"/>
      <c r="K161" s="142"/>
      <c r="L161" s="142"/>
      <c r="M161" s="141">
        <f>N161+O161+P161+Q161</f>
        <v>0</v>
      </c>
      <c r="N161" s="142"/>
      <c r="O161" s="142"/>
      <c r="P161" s="142"/>
      <c r="Q161" s="143"/>
      <c r="T161" s="145"/>
    </row>
    <row r="162" spans="1:20" s="130" customFormat="1" ht="29.25" customHeight="1" hidden="1">
      <c r="A162" s="138"/>
      <c r="B162" s="139" t="s">
        <v>720</v>
      </c>
      <c r="C162" s="140"/>
      <c r="D162" s="140"/>
      <c r="E162" s="141">
        <f>G162+F162</f>
        <v>0</v>
      </c>
      <c r="F162" s="141">
        <f>I162</f>
        <v>0</v>
      </c>
      <c r="G162" s="141">
        <f>M162</f>
        <v>0</v>
      </c>
      <c r="H162" s="141">
        <f>I162+M162</f>
        <v>0</v>
      </c>
      <c r="I162" s="141">
        <f>J162+K162+L162</f>
        <v>0</v>
      </c>
      <c r="J162" s="142"/>
      <c r="K162" s="142"/>
      <c r="L162" s="142"/>
      <c r="M162" s="141">
        <f>N162+O162+P162+Q162</f>
        <v>0</v>
      </c>
      <c r="N162" s="142"/>
      <c r="O162" s="142"/>
      <c r="P162" s="142"/>
      <c r="Q162" s="143"/>
      <c r="T162" s="145"/>
    </row>
    <row r="163" spans="1:20" s="130" customFormat="1" ht="29.25" customHeight="1" hidden="1">
      <c r="A163" s="138"/>
      <c r="B163" s="139" t="s">
        <v>826</v>
      </c>
      <c r="C163" s="140"/>
      <c r="D163" s="144" t="s">
        <v>721</v>
      </c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3"/>
      <c r="T163" s="145"/>
    </row>
    <row r="164" spans="1:20" s="130" customFormat="1" ht="21" customHeight="1" hidden="1">
      <c r="A164" s="138"/>
      <c r="B164" s="146" t="s">
        <v>722</v>
      </c>
      <c r="C164" s="141"/>
      <c r="D164" s="147"/>
      <c r="E164" s="141">
        <f>G164+F164</f>
        <v>3370440</v>
      </c>
      <c r="F164" s="141">
        <f>I164</f>
        <v>505940</v>
      </c>
      <c r="G164" s="141">
        <f>M164</f>
        <v>2864500</v>
      </c>
      <c r="H164" s="141">
        <f>I164+M164</f>
        <v>3370440</v>
      </c>
      <c r="I164" s="141">
        <f>J164+K164+L164</f>
        <v>505940</v>
      </c>
      <c r="J164" s="141">
        <f>SUM(J165:J165)</f>
        <v>0</v>
      </c>
      <c r="K164" s="141">
        <f>SUM(K165:K165)</f>
        <v>0</v>
      </c>
      <c r="L164" s="141">
        <f>SUM(L165:L165)</f>
        <v>505940</v>
      </c>
      <c r="M164" s="141">
        <f>N164+O164+P164+Q164</f>
        <v>2864500</v>
      </c>
      <c r="N164" s="141">
        <f>SUM(N165:N165)</f>
        <v>0</v>
      </c>
      <c r="O164" s="141">
        <f>SUM(O165:O165)</f>
        <v>0</v>
      </c>
      <c r="P164" s="141"/>
      <c r="Q164" s="148">
        <f>Q165</f>
        <v>2864500</v>
      </c>
      <c r="T164" s="145"/>
    </row>
    <row r="165" spans="1:20" s="130" customFormat="1" ht="29.25" customHeight="1" hidden="1" thickBot="1">
      <c r="A165" s="349"/>
      <c r="B165" s="252" t="s">
        <v>723</v>
      </c>
      <c r="C165" s="254"/>
      <c r="D165" s="254"/>
      <c r="E165" s="235">
        <f>G165+F165</f>
        <v>3370440</v>
      </c>
      <c r="F165" s="235">
        <f>I165</f>
        <v>505940</v>
      </c>
      <c r="G165" s="235">
        <f>M165</f>
        <v>2864500</v>
      </c>
      <c r="H165" s="235">
        <f>I165+M165</f>
        <v>3370440</v>
      </c>
      <c r="I165" s="235">
        <f>J165+K165+L165</f>
        <v>505940</v>
      </c>
      <c r="J165" s="254">
        <v>0</v>
      </c>
      <c r="K165" s="254">
        <v>0</v>
      </c>
      <c r="L165" s="254">
        <v>505940</v>
      </c>
      <c r="M165" s="235">
        <f>N165+O165+P165+Q165</f>
        <v>2864500</v>
      </c>
      <c r="N165" s="254">
        <v>0</v>
      </c>
      <c r="O165" s="254">
        <v>0</v>
      </c>
      <c r="P165" s="254"/>
      <c r="Q165" s="255">
        <v>2864500</v>
      </c>
      <c r="T165" s="145"/>
    </row>
    <row r="166" spans="1:20" s="130" customFormat="1" ht="29.25" customHeight="1" hidden="1" thickBot="1" thickTop="1">
      <c r="A166" s="350"/>
      <c r="B166" s="351" t="s">
        <v>803</v>
      </c>
      <c r="C166" s="156"/>
      <c r="D166" s="156"/>
      <c r="E166" s="155">
        <f>G166+F166</f>
        <v>1713935</v>
      </c>
      <c r="F166" s="155">
        <f>I166</f>
        <v>257090</v>
      </c>
      <c r="G166" s="155">
        <f>M166</f>
        <v>1456845</v>
      </c>
      <c r="H166" s="155">
        <f>I166+M166</f>
        <v>1713935</v>
      </c>
      <c r="I166" s="155">
        <f>J166+K166+L166</f>
        <v>257090</v>
      </c>
      <c r="J166" s="156">
        <v>0</v>
      </c>
      <c r="K166" s="156">
        <v>0</v>
      </c>
      <c r="L166" s="156">
        <v>257090</v>
      </c>
      <c r="M166" s="155">
        <f>N166+O166+P166+Q166</f>
        <v>1456845</v>
      </c>
      <c r="N166" s="156">
        <v>0</v>
      </c>
      <c r="O166" s="156">
        <v>0</v>
      </c>
      <c r="P166" s="156"/>
      <c r="Q166" s="157">
        <v>1456845</v>
      </c>
      <c r="T166" s="145"/>
    </row>
    <row r="167" spans="1:20" s="130" customFormat="1" ht="29.25" customHeight="1" hidden="1" thickBot="1" thickTop="1">
      <c r="A167" s="352"/>
      <c r="B167" s="353" t="s">
        <v>804</v>
      </c>
      <c r="C167" s="354"/>
      <c r="D167" s="354"/>
      <c r="E167" s="355">
        <f aca="true" t="shared" si="18" ref="E167:Q167">E165-E166</f>
        <v>1656505</v>
      </c>
      <c r="F167" s="355">
        <f t="shared" si="18"/>
        <v>248850</v>
      </c>
      <c r="G167" s="355">
        <f t="shared" si="18"/>
        <v>1407655</v>
      </c>
      <c r="H167" s="355">
        <f t="shared" si="18"/>
        <v>1656505</v>
      </c>
      <c r="I167" s="355">
        <f t="shared" si="18"/>
        <v>248850</v>
      </c>
      <c r="J167" s="355">
        <f t="shared" si="18"/>
        <v>0</v>
      </c>
      <c r="K167" s="355">
        <f t="shared" si="18"/>
        <v>0</v>
      </c>
      <c r="L167" s="355">
        <f t="shared" si="18"/>
        <v>248850</v>
      </c>
      <c r="M167" s="355">
        <f t="shared" si="18"/>
        <v>1407655</v>
      </c>
      <c r="N167" s="355">
        <f t="shared" si="18"/>
        <v>0</v>
      </c>
      <c r="O167" s="355">
        <f t="shared" si="18"/>
        <v>0</v>
      </c>
      <c r="P167" s="355">
        <f t="shared" si="18"/>
        <v>0</v>
      </c>
      <c r="Q167" s="355">
        <f t="shared" si="18"/>
        <v>1407655</v>
      </c>
      <c r="T167" s="145"/>
    </row>
    <row r="168" spans="1:20" s="130" customFormat="1" ht="29.25" customHeight="1" hidden="1" thickBot="1" thickTop="1">
      <c r="A168" s="350"/>
      <c r="B168" s="351"/>
      <c r="C168" s="356"/>
      <c r="D168" s="356"/>
      <c r="E168" s="357"/>
      <c r="F168" s="357"/>
      <c r="G168" s="357"/>
      <c r="H168" s="357"/>
      <c r="I168" s="357"/>
      <c r="J168" s="358"/>
      <c r="K168" s="358"/>
      <c r="L168" s="358"/>
      <c r="M168" s="357"/>
      <c r="N168" s="358"/>
      <c r="O168" s="358"/>
      <c r="P168" s="358"/>
      <c r="Q168" s="358"/>
      <c r="T168" s="145"/>
    </row>
    <row r="169" spans="1:20" s="130" customFormat="1" ht="29.25" customHeight="1" hidden="1" thickTop="1">
      <c r="A169" s="359" t="s">
        <v>737</v>
      </c>
      <c r="B169" s="360" t="s">
        <v>725</v>
      </c>
      <c r="C169" s="361"/>
      <c r="D169" s="361"/>
      <c r="E169" s="362"/>
      <c r="F169" s="362"/>
      <c r="G169" s="362"/>
      <c r="H169" s="362"/>
      <c r="I169" s="362"/>
      <c r="J169" s="362"/>
      <c r="K169" s="362"/>
      <c r="L169" s="362"/>
      <c r="M169" s="362"/>
      <c r="N169" s="362"/>
      <c r="O169" s="362"/>
      <c r="P169" s="362"/>
      <c r="Q169" s="363"/>
      <c r="T169" s="145"/>
    </row>
    <row r="170" spans="1:20" s="130" customFormat="1" ht="29.25" customHeight="1" hidden="1">
      <c r="A170" s="364"/>
      <c r="B170" s="365" t="s">
        <v>738</v>
      </c>
      <c r="C170" s="366"/>
      <c r="D170" s="366"/>
      <c r="E170" s="367"/>
      <c r="F170" s="367"/>
      <c r="G170" s="367"/>
      <c r="H170" s="367"/>
      <c r="I170" s="367"/>
      <c r="J170" s="367"/>
      <c r="K170" s="367"/>
      <c r="L170" s="367"/>
      <c r="M170" s="367"/>
      <c r="N170" s="367"/>
      <c r="O170" s="367"/>
      <c r="P170" s="367"/>
      <c r="Q170" s="368"/>
      <c r="T170" s="145"/>
    </row>
    <row r="171" spans="1:20" s="130" customFormat="1" ht="29.25" customHeight="1" hidden="1">
      <c r="A171" s="364"/>
      <c r="B171" s="365" t="s">
        <v>739</v>
      </c>
      <c r="C171" s="366"/>
      <c r="D171" s="366"/>
      <c r="E171" s="367"/>
      <c r="F171" s="367"/>
      <c r="G171" s="367"/>
      <c r="H171" s="367"/>
      <c r="I171" s="367"/>
      <c r="J171" s="367"/>
      <c r="K171" s="367"/>
      <c r="L171" s="367"/>
      <c r="M171" s="367"/>
      <c r="N171" s="367"/>
      <c r="O171" s="367"/>
      <c r="P171" s="367"/>
      <c r="Q171" s="368"/>
      <c r="T171" s="145"/>
    </row>
    <row r="172" spans="1:20" s="130" customFormat="1" ht="42" customHeight="1" hidden="1">
      <c r="A172" s="364"/>
      <c r="B172" s="365" t="s">
        <v>830</v>
      </c>
      <c r="C172" s="366"/>
      <c r="D172" s="369" t="s">
        <v>740</v>
      </c>
      <c r="E172" s="367"/>
      <c r="F172" s="367"/>
      <c r="G172" s="367"/>
      <c r="H172" s="367"/>
      <c r="I172" s="367"/>
      <c r="J172" s="367"/>
      <c r="K172" s="367"/>
      <c r="L172" s="367"/>
      <c r="M172" s="367"/>
      <c r="N172" s="367"/>
      <c r="O172" s="367"/>
      <c r="P172" s="367"/>
      <c r="Q172" s="368"/>
      <c r="T172" s="145"/>
    </row>
    <row r="173" spans="1:20" s="130" customFormat="1" ht="29.25" customHeight="1" hidden="1">
      <c r="A173" s="364"/>
      <c r="B173" s="370" t="s">
        <v>722</v>
      </c>
      <c r="C173" s="371"/>
      <c r="D173" s="372"/>
      <c r="E173" s="371">
        <f>G173+F173</f>
        <v>2148599</v>
      </c>
      <c r="F173" s="371">
        <f>I173</f>
        <v>448599</v>
      </c>
      <c r="G173" s="371">
        <f>M173</f>
        <v>1700000</v>
      </c>
      <c r="H173" s="371">
        <f>I173+M173</f>
        <v>2148599</v>
      </c>
      <c r="I173" s="371">
        <f>J173+K173+L173</f>
        <v>448599</v>
      </c>
      <c r="J173" s="371">
        <f>SUM(J175:J175)</f>
        <v>0</v>
      </c>
      <c r="K173" s="371">
        <f>SUM(K175:K175)</f>
        <v>0</v>
      </c>
      <c r="L173" s="371">
        <f>L175+L174</f>
        <v>448599</v>
      </c>
      <c r="M173" s="371">
        <f>N173+O173+P173+Q173</f>
        <v>1700000</v>
      </c>
      <c r="N173" s="371">
        <f>SUM(N175:N175)</f>
        <v>0</v>
      </c>
      <c r="O173" s="371">
        <f>SUM(O175:O175)</f>
        <v>0</v>
      </c>
      <c r="P173" s="371">
        <f>SUM(P175:P175)</f>
        <v>0</v>
      </c>
      <c r="Q173" s="373">
        <f>Q175+Q174</f>
        <v>1700000</v>
      </c>
      <c r="T173" s="145"/>
    </row>
    <row r="174" spans="1:20" s="130" customFormat="1" ht="29.25" customHeight="1" hidden="1">
      <c r="A174" s="364"/>
      <c r="B174" s="370"/>
      <c r="C174" s="367"/>
      <c r="D174" s="367"/>
      <c r="E174" s="371"/>
      <c r="F174" s="371"/>
      <c r="G174" s="371"/>
      <c r="H174" s="371"/>
      <c r="I174" s="371"/>
      <c r="J174" s="367"/>
      <c r="K174" s="367"/>
      <c r="L174" s="367"/>
      <c r="M174" s="371"/>
      <c r="N174" s="367"/>
      <c r="O174" s="367"/>
      <c r="P174" s="367"/>
      <c r="Q174" s="368"/>
      <c r="T174" s="145"/>
    </row>
    <row r="175" spans="1:20" s="130" customFormat="1" ht="29.25" customHeight="1" hidden="1">
      <c r="A175" s="364"/>
      <c r="B175" s="370" t="s">
        <v>741</v>
      </c>
      <c r="C175" s="367"/>
      <c r="D175" s="367"/>
      <c r="E175" s="371">
        <f>G175+F175</f>
        <v>2148599</v>
      </c>
      <c r="F175" s="371">
        <f>I175</f>
        <v>448599</v>
      </c>
      <c r="G175" s="371">
        <f>M175</f>
        <v>1700000</v>
      </c>
      <c r="H175" s="371">
        <f>I175+M175</f>
        <v>2148599</v>
      </c>
      <c r="I175" s="371">
        <f>J175+K175+L175</f>
        <v>448599</v>
      </c>
      <c r="J175" s="367">
        <v>0</v>
      </c>
      <c r="K175" s="367">
        <v>0</v>
      </c>
      <c r="L175" s="367">
        <v>448599</v>
      </c>
      <c r="M175" s="371">
        <f>N175+O175+P175+Q175</f>
        <v>1700000</v>
      </c>
      <c r="N175" s="367">
        <v>0</v>
      </c>
      <c r="O175" s="367">
        <v>0</v>
      </c>
      <c r="P175" s="367">
        <v>0</v>
      </c>
      <c r="Q175" s="368">
        <v>1700000</v>
      </c>
      <c r="T175" s="145"/>
    </row>
    <row r="176" spans="1:20" s="130" customFormat="1" ht="29.25" customHeight="1" hidden="1" thickBot="1">
      <c r="A176" s="374"/>
      <c r="B176" s="375" t="s">
        <v>803</v>
      </c>
      <c r="C176" s="376"/>
      <c r="D176" s="376"/>
      <c r="E176" s="377">
        <f>G176+F176</f>
        <v>2145498</v>
      </c>
      <c r="F176" s="377">
        <f>I176</f>
        <v>445498</v>
      </c>
      <c r="G176" s="377">
        <f>M176</f>
        <v>1700000</v>
      </c>
      <c r="H176" s="377">
        <f>I176+M176</f>
        <v>2145498</v>
      </c>
      <c r="I176" s="377">
        <f>J176+K176+L176</f>
        <v>445498</v>
      </c>
      <c r="J176" s="376">
        <v>0</v>
      </c>
      <c r="K176" s="376">
        <v>0</v>
      </c>
      <c r="L176" s="376">
        <v>445498</v>
      </c>
      <c r="M176" s="377">
        <f>N176+O176+P176+Q176</f>
        <v>1700000</v>
      </c>
      <c r="N176" s="376">
        <v>0</v>
      </c>
      <c r="O176" s="376">
        <v>0</v>
      </c>
      <c r="P176" s="376"/>
      <c r="Q176" s="378">
        <v>1700000</v>
      </c>
      <c r="T176" s="145"/>
    </row>
    <row r="177" spans="1:20" s="130" customFormat="1" ht="29.25" customHeight="1" hidden="1" thickBot="1" thickTop="1">
      <c r="A177" s="352"/>
      <c r="B177" s="353" t="s">
        <v>804</v>
      </c>
      <c r="C177" s="354"/>
      <c r="D177" s="354"/>
      <c r="E177" s="355">
        <f aca="true" t="shared" si="19" ref="E177:Q177">E175-E176</f>
        <v>3101</v>
      </c>
      <c r="F177" s="355">
        <f t="shared" si="19"/>
        <v>3101</v>
      </c>
      <c r="G177" s="355">
        <f t="shared" si="19"/>
        <v>0</v>
      </c>
      <c r="H177" s="355">
        <f t="shared" si="19"/>
        <v>3101</v>
      </c>
      <c r="I177" s="355">
        <f t="shared" si="19"/>
        <v>3101</v>
      </c>
      <c r="J177" s="355">
        <f t="shared" si="19"/>
        <v>0</v>
      </c>
      <c r="K177" s="355">
        <f t="shared" si="19"/>
        <v>0</v>
      </c>
      <c r="L177" s="355">
        <f t="shared" si="19"/>
        <v>3101</v>
      </c>
      <c r="M177" s="355">
        <f t="shared" si="19"/>
        <v>0</v>
      </c>
      <c r="N177" s="355">
        <f t="shared" si="19"/>
        <v>0</v>
      </c>
      <c r="O177" s="355">
        <f t="shared" si="19"/>
        <v>0</v>
      </c>
      <c r="P177" s="355">
        <f t="shared" si="19"/>
        <v>0</v>
      </c>
      <c r="Q177" s="355">
        <f t="shared" si="19"/>
        <v>0</v>
      </c>
      <c r="T177" s="145"/>
    </row>
    <row r="178" spans="1:20" s="130" customFormat="1" ht="29.25" customHeight="1" hidden="1" thickTop="1">
      <c r="A178" s="350"/>
      <c r="B178" s="351"/>
      <c r="C178" s="356"/>
      <c r="D178" s="356"/>
      <c r="E178" s="357"/>
      <c r="F178" s="357"/>
      <c r="G178" s="357"/>
      <c r="H178" s="357"/>
      <c r="I178" s="357"/>
      <c r="J178" s="358"/>
      <c r="K178" s="358"/>
      <c r="L178" s="358"/>
      <c r="M178" s="357"/>
      <c r="N178" s="358"/>
      <c r="O178" s="358"/>
      <c r="P178" s="358"/>
      <c r="Q178" s="358"/>
      <c r="T178" s="145"/>
    </row>
    <row r="179" spans="1:20" s="130" customFormat="1" ht="29.25" customHeight="1" hidden="1">
      <c r="A179" s="184" t="s">
        <v>742</v>
      </c>
      <c r="B179" s="159" t="s">
        <v>718</v>
      </c>
      <c r="C179" s="160"/>
      <c r="D179" s="160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3"/>
      <c r="R179" s="109"/>
      <c r="S179" s="109"/>
      <c r="T179" s="109"/>
    </row>
    <row r="180" spans="1:20" s="130" customFormat="1" ht="29.25" customHeight="1" hidden="1">
      <c r="A180" s="185"/>
      <c r="B180" s="139" t="s">
        <v>719</v>
      </c>
      <c r="C180" s="166"/>
      <c r="D180" s="166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9"/>
      <c r="R180" s="109"/>
      <c r="S180" s="109"/>
      <c r="T180" s="109"/>
    </row>
    <row r="181" spans="1:20" s="130" customFormat="1" ht="29.25" customHeight="1" hidden="1">
      <c r="A181" s="185"/>
      <c r="B181" s="139" t="s">
        <v>720</v>
      </c>
      <c r="C181" s="166"/>
      <c r="D181" s="166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9"/>
      <c r="R181" s="109"/>
      <c r="S181" s="109"/>
      <c r="T181" s="109"/>
    </row>
    <row r="182" spans="1:20" s="130" customFormat="1" ht="29.25" customHeight="1" hidden="1">
      <c r="A182" s="185"/>
      <c r="B182" s="139" t="s">
        <v>831</v>
      </c>
      <c r="C182" s="166"/>
      <c r="D182" s="186" t="s">
        <v>721</v>
      </c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9"/>
      <c r="R182" s="109"/>
      <c r="S182" s="109"/>
      <c r="T182" s="109"/>
    </row>
    <row r="183" spans="1:20" s="130" customFormat="1" ht="18.75" customHeight="1" hidden="1">
      <c r="A183" s="185"/>
      <c r="B183" s="210" t="s">
        <v>743</v>
      </c>
      <c r="C183" s="167"/>
      <c r="D183" s="187"/>
      <c r="E183" s="211">
        <f>G183+F183</f>
        <v>4954549</v>
      </c>
      <c r="F183" s="211">
        <f>I183</f>
        <v>970101</v>
      </c>
      <c r="G183" s="211">
        <f>M183</f>
        <v>3984448</v>
      </c>
      <c r="H183" s="211">
        <f>I183+M183</f>
        <v>4954549</v>
      </c>
      <c r="I183" s="211">
        <f>J183+K183+L183</f>
        <v>970101</v>
      </c>
      <c r="J183" s="211">
        <f>SUM(J185:J185)</f>
        <v>0</v>
      </c>
      <c r="K183" s="211">
        <f>SUM(K185:K185)</f>
        <v>0</v>
      </c>
      <c r="L183" s="211">
        <f>L185+L184</f>
        <v>970101</v>
      </c>
      <c r="M183" s="211">
        <f>N183+O183+P183+Q183</f>
        <v>3984448</v>
      </c>
      <c r="N183" s="211">
        <f>SUM(N185:N185)</f>
        <v>0</v>
      </c>
      <c r="O183" s="211">
        <f>SUM(O185:O185)</f>
        <v>0</v>
      </c>
      <c r="P183" s="211">
        <f>SUM(P185:P185)</f>
        <v>0</v>
      </c>
      <c r="Q183" s="212">
        <f>Q185</f>
        <v>3984448</v>
      </c>
      <c r="R183" s="213"/>
      <c r="S183" s="213"/>
      <c r="T183" s="213" t="s">
        <v>805</v>
      </c>
    </row>
    <row r="184" spans="1:20" s="130" customFormat="1" ht="29.25" customHeight="1" hidden="1">
      <c r="A184" s="185"/>
      <c r="B184" s="146"/>
      <c r="C184" s="168"/>
      <c r="D184" s="168"/>
      <c r="E184" s="211"/>
      <c r="F184" s="211"/>
      <c r="G184" s="211"/>
      <c r="H184" s="211"/>
      <c r="I184" s="211"/>
      <c r="J184" s="214"/>
      <c r="K184" s="214"/>
      <c r="L184" s="214"/>
      <c r="M184" s="211"/>
      <c r="N184" s="214"/>
      <c r="O184" s="214"/>
      <c r="P184" s="214"/>
      <c r="Q184" s="215"/>
      <c r="R184" s="213"/>
      <c r="S184" s="213"/>
      <c r="T184" s="213"/>
    </row>
    <row r="185" spans="1:20" s="130" customFormat="1" ht="22.5" customHeight="1" hidden="1">
      <c r="A185" s="188"/>
      <c r="B185" s="150" t="s">
        <v>741</v>
      </c>
      <c r="C185" s="208"/>
      <c r="D185" s="208"/>
      <c r="E185" s="379">
        <f>G185+F185</f>
        <v>4954549</v>
      </c>
      <c r="F185" s="379">
        <f>I185</f>
        <v>970101</v>
      </c>
      <c r="G185" s="379">
        <f>M185</f>
        <v>3984448</v>
      </c>
      <c r="H185" s="379">
        <f>I185+M185</f>
        <v>4954549</v>
      </c>
      <c r="I185" s="379">
        <f>J185+K185+L185</f>
        <v>970101</v>
      </c>
      <c r="J185" s="380">
        <v>0</v>
      </c>
      <c r="K185" s="380">
        <v>0</v>
      </c>
      <c r="L185" s="380">
        <v>970101</v>
      </c>
      <c r="M185" s="379">
        <f>N185+O185+P185+Q185</f>
        <v>3984448</v>
      </c>
      <c r="N185" s="380">
        <v>0</v>
      </c>
      <c r="O185" s="380">
        <v>0</v>
      </c>
      <c r="P185" s="380">
        <v>0</v>
      </c>
      <c r="Q185" s="381">
        <v>3984448</v>
      </c>
      <c r="R185" s="213"/>
      <c r="S185" s="213"/>
      <c r="T185" s="213"/>
    </row>
    <row r="186" spans="1:20" s="130" customFormat="1" ht="19.5" customHeight="1" hidden="1" thickBot="1">
      <c r="A186" s="350"/>
      <c r="B186" s="351" t="s">
        <v>803</v>
      </c>
      <c r="C186" s="154"/>
      <c r="D186" s="154"/>
      <c r="E186" s="151">
        <f>G186+F186</f>
        <v>2483206</v>
      </c>
      <c r="F186" s="151">
        <f>I186</f>
        <v>486212</v>
      </c>
      <c r="G186" s="151">
        <f>M186</f>
        <v>1996994</v>
      </c>
      <c r="H186" s="151">
        <f>I186+M186</f>
        <v>2483206</v>
      </c>
      <c r="I186" s="151">
        <f>J186+K186+L186</f>
        <v>486212</v>
      </c>
      <c r="J186" s="154">
        <v>0</v>
      </c>
      <c r="K186" s="154">
        <v>0</v>
      </c>
      <c r="L186" s="154">
        <v>486212</v>
      </c>
      <c r="M186" s="151">
        <f>N186+O186+P186+Q186</f>
        <v>1996994</v>
      </c>
      <c r="N186" s="154">
        <v>0</v>
      </c>
      <c r="O186" s="154">
        <v>0</v>
      </c>
      <c r="P186" s="154"/>
      <c r="Q186" s="182">
        <v>1996994</v>
      </c>
      <c r="T186" s="145"/>
    </row>
    <row r="187" spans="1:20" s="130" customFormat="1" ht="29.25" customHeight="1" hidden="1" thickBot="1" thickTop="1">
      <c r="A187" s="352"/>
      <c r="B187" s="353" t="s">
        <v>804</v>
      </c>
      <c r="C187" s="354"/>
      <c r="D187" s="354"/>
      <c r="E187" s="355">
        <f aca="true" t="shared" si="20" ref="E187:Q187">E185-E186</f>
        <v>2471343</v>
      </c>
      <c r="F187" s="355">
        <f t="shared" si="20"/>
        <v>483889</v>
      </c>
      <c r="G187" s="355">
        <f t="shared" si="20"/>
        <v>1987454</v>
      </c>
      <c r="H187" s="355">
        <f t="shared" si="20"/>
        <v>2471343</v>
      </c>
      <c r="I187" s="355">
        <f t="shared" si="20"/>
        <v>483889</v>
      </c>
      <c r="J187" s="355">
        <f t="shared" si="20"/>
        <v>0</v>
      </c>
      <c r="K187" s="355">
        <f t="shared" si="20"/>
        <v>0</v>
      </c>
      <c r="L187" s="355">
        <f t="shared" si="20"/>
        <v>483889</v>
      </c>
      <c r="M187" s="355">
        <f t="shared" si="20"/>
        <v>1987454</v>
      </c>
      <c r="N187" s="355">
        <f t="shared" si="20"/>
        <v>0</v>
      </c>
      <c r="O187" s="355">
        <f t="shared" si="20"/>
        <v>0</v>
      </c>
      <c r="P187" s="355">
        <f t="shared" si="20"/>
        <v>0</v>
      </c>
      <c r="Q187" s="355">
        <f t="shared" si="20"/>
        <v>1987454</v>
      </c>
      <c r="T187" s="145"/>
    </row>
    <row r="188" spans="1:20" s="130" customFormat="1" ht="29.25" customHeight="1" hidden="1" thickTop="1">
      <c r="A188" s="350"/>
      <c r="B188" s="351"/>
      <c r="C188" s="356"/>
      <c r="D188" s="356"/>
      <c r="E188" s="357"/>
      <c r="F188" s="357"/>
      <c r="G188" s="357"/>
      <c r="H188" s="357"/>
      <c r="I188" s="357"/>
      <c r="J188" s="358"/>
      <c r="K188" s="358"/>
      <c r="L188" s="358"/>
      <c r="M188" s="357"/>
      <c r="N188" s="358"/>
      <c r="O188" s="358"/>
      <c r="P188" s="358"/>
      <c r="Q188" s="358"/>
      <c r="T188" s="145"/>
    </row>
    <row r="189" spans="1:20" s="130" customFormat="1" ht="29.25" customHeight="1" hidden="1">
      <c r="A189" s="158" t="s">
        <v>724</v>
      </c>
      <c r="B189" s="159" t="s">
        <v>725</v>
      </c>
      <c r="C189" s="160"/>
      <c r="D189" s="160"/>
      <c r="E189" s="161"/>
      <c r="F189" s="161"/>
      <c r="G189" s="161"/>
      <c r="H189" s="161"/>
      <c r="I189" s="161"/>
      <c r="J189" s="162"/>
      <c r="K189" s="162"/>
      <c r="L189" s="162"/>
      <c r="M189" s="161"/>
      <c r="N189" s="162"/>
      <c r="O189" s="162"/>
      <c r="P189" s="162"/>
      <c r="Q189" s="163"/>
      <c r="T189" s="145"/>
    </row>
    <row r="190" spans="1:20" s="130" customFormat="1" ht="29.25" customHeight="1" hidden="1">
      <c r="A190" s="165"/>
      <c r="B190" s="139" t="s">
        <v>726</v>
      </c>
      <c r="C190" s="166"/>
      <c r="D190" s="166"/>
      <c r="E190" s="167"/>
      <c r="F190" s="167"/>
      <c r="G190" s="167"/>
      <c r="H190" s="167"/>
      <c r="I190" s="167"/>
      <c r="J190" s="168"/>
      <c r="K190" s="168"/>
      <c r="L190" s="168"/>
      <c r="M190" s="167"/>
      <c r="N190" s="168"/>
      <c r="O190" s="168"/>
      <c r="P190" s="168"/>
      <c r="Q190" s="169"/>
      <c r="T190" s="145"/>
    </row>
    <row r="191" spans="1:20" s="130" customFormat="1" ht="29.25" customHeight="1" hidden="1">
      <c r="A191" s="165"/>
      <c r="B191" s="139" t="s">
        <v>727</v>
      </c>
      <c r="C191" s="166"/>
      <c r="D191" s="166"/>
      <c r="E191" s="167"/>
      <c r="F191" s="167"/>
      <c r="G191" s="167"/>
      <c r="H191" s="167"/>
      <c r="I191" s="167"/>
      <c r="J191" s="168"/>
      <c r="K191" s="168"/>
      <c r="L191" s="168"/>
      <c r="M191" s="167"/>
      <c r="N191" s="168"/>
      <c r="O191" s="168"/>
      <c r="P191" s="168"/>
      <c r="Q191" s="169"/>
      <c r="T191" s="145"/>
    </row>
    <row r="192" spans="1:20" s="130" customFormat="1" ht="29.25" customHeight="1" hidden="1">
      <c r="A192" s="165"/>
      <c r="B192" s="139" t="s">
        <v>827</v>
      </c>
      <c r="C192" s="166">
        <v>40</v>
      </c>
      <c r="D192" s="166" t="s">
        <v>728</v>
      </c>
      <c r="E192" s="167"/>
      <c r="F192" s="167"/>
      <c r="G192" s="167"/>
      <c r="H192" s="167"/>
      <c r="I192" s="167"/>
      <c r="J192" s="168"/>
      <c r="K192" s="168"/>
      <c r="L192" s="168"/>
      <c r="M192" s="167"/>
      <c r="N192" s="168"/>
      <c r="O192" s="168"/>
      <c r="P192" s="168"/>
      <c r="Q192" s="169"/>
      <c r="T192" s="145"/>
    </row>
    <row r="193" spans="1:20" s="130" customFormat="1" ht="29.25" customHeight="1" hidden="1">
      <c r="A193" s="165"/>
      <c r="B193" s="170" t="s">
        <v>729</v>
      </c>
      <c r="C193" s="171"/>
      <c r="D193" s="172"/>
      <c r="E193" s="167">
        <f aca="true" t="shared" si="21" ref="E193:O193">E195</f>
        <v>2462840</v>
      </c>
      <c r="F193" s="167">
        <f t="shared" si="21"/>
        <v>1405790</v>
      </c>
      <c r="G193" s="167">
        <f t="shared" si="21"/>
        <v>1057050</v>
      </c>
      <c r="H193" s="167">
        <f t="shared" si="21"/>
        <v>2462840</v>
      </c>
      <c r="I193" s="167">
        <f t="shared" si="21"/>
        <v>1405790</v>
      </c>
      <c r="J193" s="167">
        <f t="shared" si="21"/>
        <v>0</v>
      </c>
      <c r="K193" s="167">
        <f t="shared" si="21"/>
        <v>0</v>
      </c>
      <c r="L193" s="167">
        <f t="shared" si="21"/>
        <v>1405790</v>
      </c>
      <c r="M193" s="167">
        <f t="shared" si="21"/>
        <v>1057050</v>
      </c>
      <c r="N193" s="167">
        <f t="shared" si="21"/>
        <v>0</v>
      </c>
      <c r="O193" s="167">
        <f t="shared" si="21"/>
        <v>0</v>
      </c>
      <c r="P193" s="167"/>
      <c r="Q193" s="173">
        <v>1057050</v>
      </c>
      <c r="T193" s="145"/>
    </row>
    <row r="194" spans="1:20" s="130" customFormat="1" ht="29.25" customHeight="1" hidden="1">
      <c r="A194" s="165"/>
      <c r="B194" s="170"/>
      <c r="C194" s="175"/>
      <c r="D194" s="175"/>
      <c r="E194" s="176"/>
      <c r="F194" s="176"/>
      <c r="G194" s="176"/>
      <c r="H194" s="176"/>
      <c r="I194" s="176"/>
      <c r="J194" s="177"/>
      <c r="K194" s="177"/>
      <c r="L194" s="176"/>
      <c r="M194" s="176"/>
      <c r="N194" s="177"/>
      <c r="O194" s="177"/>
      <c r="P194" s="177"/>
      <c r="Q194" s="178"/>
      <c r="T194" s="145"/>
    </row>
    <row r="195" spans="1:20" s="130" customFormat="1" ht="29.25" customHeight="1" hidden="1">
      <c r="A195" s="179"/>
      <c r="B195" s="180">
        <v>2009</v>
      </c>
      <c r="C195" s="181"/>
      <c r="D195" s="181"/>
      <c r="E195" s="382">
        <v>2462840</v>
      </c>
      <c r="F195" s="382">
        <v>1405790</v>
      </c>
      <c r="G195" s="382">
        <v>1057050</v>
      </c>
      <c r="H195" s="382">
        <v>2462840</v>
      </c>
      <c r="I195" s="382">
        <v>1405790</v>
      </c>
      <c r="J195" s="383">
        <v>0</v>
      </c>
      <c r="K195" s="383">
        <v>0</v>
      </c>
      <c r="L195" s="382">
        <v>1405790</v>
      </c>
      <c r="M195" s="382">
        <v>1057050</v>
      </c>
      <c r="N195" s="383">
        <v>0</v>
      </c>
      <c r="O195" s="383">
        <v>0</v>
      </c>
      <c r="P195" s="383"/>
      <c r="Q195" s="384">
        <v>1057050</v>
      </c>
      <c r="T195" s="145"/>
    </row>
    <row r="196" spans="1:20" s="130" customFormat="1" ht="29.25" customHeight="1" hidden="1" thickBot="1">
      <c r="A196" s="350"/>
      <c r="B196" s="351" t="s">
        <v>803</v>
      </c>
      <c r="C196" s="154"/>
      <c r="D196" s="154"/>
      <c r="E196" s="151">
        <f>G196+F196</f>
        <v>2699406</v>
      </c>
      <c r="F196" s="151">
        <f>I196</f>
        <v>806300</v>
      </c>
      <c r="G196" s="151">
        <f>M196</f>
        <v>1893106</v>
      </c>
      <c r="H196" s="151">
        <f>I196+M196</f>
        <v>2699406</v>
      </c>
      <c r="I196" s="151">
        <f>J196+K196+L196</f>
        <v>806300</v>
      </c>
      <c r="J196" s="154">
        <v>0</v>
      </c>
      <c r="K196" s="154">
        <v>0</v>
      </c>
      <c r="L196" s="154">
        <v>806300</v>
      </c>
      <c r="M196" s="151">
        <f>N196+O196+P196+Q196</f>
        <v>1893106</v>
      </c>
      <c r="N196" s="154">
        <v>0</v>
      </c>
      <c r="O196" s="154">
        <v>0</v>
      </c>
      <c r="P196" s="154"/>
      <c r="Q196" s="182">
        <v>1893106</v>
      </c>
      <c r="T196" s="145"/>
    </row>
    <row r="197" spans="1:20" s="130" customFormat="1" ht="29.25" customHeight="1" hidden="1" thickBot="1" thickTop="1">
      <c r="A197" s="352"/>
      <c r="B197" s="353" t="s">
        <v>804</v>
      </c>
      <c r="C197" s="354"/>
      <c r="D197" s="354"/>
      <c r="E197" s="355">
        <f aca="true" t="shared" si="22" ref="E197:Q197">E195-E196</f>
        <v>-236566</v>
      </c>
      <c r="F197" s="355">
        <f t="shared" si="22"/>
        <v>599490</v>
      </c>
      <c r="G197" s="355">
        <f t="shared" si="22"/>
        <v>-836056</v>
      </c>
      <c r="H197" s="355">
        <f t="shared" si="22"/>
        <v>-236566</v>
      </c>
      <c r="I197" s="355">
        <f t="shared" si="22"/>
        <v>599490</v>
      </c>
      <c r="J197" s="355">
        <f t="shared" si="22"/>
        <v>0</v>
      </c>
      <c r="K197" s="355">
        <f t="shared" si="22"/>
        <v>0</v>
      </c>
      <c r="L197" s="355">
        <f t="shared" si="22"/>
        <v>599490</v>
      </c>
      <c r="M197" s="355">
        <f t="shared" si="22"/>
        <v>-836056</v>
      </c>
      <c r="N197" s="355">
        <f t="shared" si="22"/>
        <v>0</v>
      </c>
      <c r="O197" s="355">
        <f t="shared" si="22"/>
        <v>0</v>
      </c>
      <c r="P197" s="355">
        <f t="shared" si="22"/>
        <v>0</v>
      </c>
      <c r="Q197" s="355">
        <f t="shared" si="22"/>
        <v>-836056</v>
      </c>
      <c r="T197" s="145"/>
    </row>
    <row r="198" spans="1:20" s="130" customFormat="1" ht="29.25" customHeight="1" hidden="1" thickTop="1">
      <c r="A198" s="350"/>
      <c r="B198" s="351"/>
      <c r="C198" s="356"/>
      <c r="D198" s="356"/>
      <c r="E198" s="357"/>
      <c r="F198" s="357"/>
      <c r="G198" s="357"/>
      <c r="H198" s="357"/>
      <c r="I198" s="357"/>
      <c r="J198" s="358"/>
      <c r="K198" s="358"/>
      <c r="L198" s="358"/>
      <c r="M198" s="357"/>
      <c r="N198" s="358"/>
      <c r="O198" s="358"/>
      <c r="P198" s="358"/>
      <c r="Q198" s="358"/>
      <c r="T198" s="145"/>
    </row>
    <row r="199" spans="1:20" s="130" customFormat="1" ht="29.25" customHeight="1" hidden="1">
      <c r="A199" s="350"/>
      <c r="B199" s="351"/>
      <c r="C199" s="356"/>
      <c r="D199" s="356"/>
      <c r="E199" s="357"/>
      <c r="F199" s="357"/>
      <c r="G199" s="357"/>
      <c r="H199" s="357"/>
      <c r="I199" s="357"/>
      <c r="J199" s="358"/>
      <c r="K199" s="358"/>
      <c r="L199" s="358"/>
      <c r="M199" s="357"/>
      <c r="N199" s="358"/>
      <c r="O199" s="358"/>
      <c r="P199" s="358"/>
      <c r="Q199" s="358"/>
      <c r="T199" s="145"/>
    </row>
    <row r="200" spans="1:20" s="130" customFormat="1" ht="29.25" customHeight="1" hidden="1" thickTop="1">
      <c r="A200" s="350"/>
      <c r="B200" s="351"/>
      <c r="C200" s="356"/>
      <c r="D200" s="356"/>
      <c r="E200" s="357"/>
      <c r="F200" s="357"/>
      <c r="G200" s="357"/>
      <c r="H200" s="357"/>
      <c r="I200" s="357"/>
      <c r="J200" s="358"/>
      <c r="K200" s="358"/>
      <c r="L200" s="358"/>
      <c r="M200" s="357"/>
      <c r="N200" s="358"/>
      <c r="O200" s="358"/>
      <c r="P200" s="358"/>
      <c r="Q200" s="358"/>
      <c r="T200" s="145"/>
    </row>
    <row r="201" spans="1:20" s="130" customFormat="1" ht="29.25" customHeight="1" hidden="1">
      <c r="A201" s="338"/>
      <c r="B201" s="338"/>
      <c r="C201" s="338"/>
      <c r="D201" s="338"/>
      <c r="E201" s="339"/>
      <c r="F201" s="339" t="s">
        <v>806</v>
      </c>
      <c r="G201" s="339">
        <v>8</v>
      </c>
      <c r="H201" s="339" t="s">
        <v>807</v>
      </c>
      <c r="I201" s="339"/>
      <c r="J201" s="339"/>
      <c r="K201" s="339"/>
      <c r="L201" s="358"/>
      <c r="M201" s="357"/>
      <c r="N201" s="358"/>
      <c r="O201" s="358"/>
      <c r="P201" s="358"/>
      <c r="Q201" s="358"/>
      <c r="T201" s="145"/>
    </row>
    <row r="202" spans="1:20" s="130" customFormat="1" ht="29.25" customHeight="1" hidden="1">
      <c r="A202" s="109"/>
      <c r="B202" s="213" t="s">
        <v>808</v>
      </c>
      <c r="C202" s="213"/>
      <c r="D202" s="213"/>
      <c r="E202" s="385"/>
      <c r="F202" s="386">
        <f>F17+F24+F31+F39+F46+F53+F59+F66+F73+F79+F85+F93+F100+F107+F113+F119+F126+F133+F140</f>
        <v>2879093</v>
      </c>
      <c r="G202" s="387">
        <f>G17+G24+G31+G39+G46+G53+G59+G66+G73+G79+G85+G93+G100+G107+G113+G119+G126+G133+G140</f>
        <v>12181849</v>
      </c>
      <c r="H202" s="387"/>
      <c r="I202" s="388"/>
      <c r="J202" s="109"/>
      <c r="K202" s="109"/>
      <c r="L202" s="358"/>
      <c r="M202" s="357"/>
      <c r="N202" s="358"/>
      <c r="O202" s="358"/>
      <c r="P202" s="358"/>
      <c r="Q202" s="358"/>
      <c r="T202" s="145"/>
    </row>
    <row r="203" spans="1:20" s="130" customFormat="1" ht="29.25" customHeight="1" hidden="1">
      <c r="A203" s="389"/>
      <c r="B203" s="390" t="s">
        <v>809</v>
      </c>
      <c r="C203" s="390"/>
      <c r="D203" s="390"/>
      <c r="E203" s="390" t="s">
        <v>810</v>
      </c>
      <c r="F203" s="391">
        <v>2791638</v>
      </c>
      <c r="G203" s="392">
        <v>12181849</v>
      </c>
      <c r="H203" s="393"/>
      <c r="I203" s="390" t="s">
        <v>811</v>
      </c>
      <c r="J203" s="389"/>
      <c r="K203" s="109"/>
      <c r="L203" s="358"/>
      <c r="M203" s="357"/>
      <c r="N203" s="358"/>
      <c r="O203" s="358"/>
      <c r="P203" s="358"/>
      <c r="Q203" s="358"/>
      <c r="T203" s="145"/>
    </row>
    <row r="204" spans="1:20" s="130" customFormat="1" ht="29.25" customHeight="1" hidden="1">
      <c r="A204" s="394"/>
      <c r="B204" s="395"/>
      <c r="C204" s="395"/>
      <c r="D204" s="395"/>
      <c r="E204" s="396"/>
      <c r="F204" s="397">
        <f>F202-F203</f>
        <v>87455</v>
      </c>
      <c r="G204" s="398">
        <f>G183</f>
        <v>3984448</v>
      </c>
      <c r="H204" s="398"/>
      <c r="I204" s="396"/>
      <c r="J204" s="394"/>
      <c r="K204" s="109"/>
      <c r="L204" s="358"/>
      <c r="M204" s="357"/>
      <c r="N204" s="358"/>
      <c r="O204" s="358"/>
      <c r="P204" s="358"/>
      <c r="Q204" s="358"/>
      <c r="T204" s="145"/>
    </row>
    <row r="205" spans="1:20" s="130" customFormat="1" ht="29.25" customHeight="1" hidden="1">
      <c r="A205" s="394"/>
      <c r="B205" s="395"/>
      <c r="C205" s="395"/>
      <c r="D205" s="395"/>
      <c r="E205" s="395"/>
      <c r="F205" s="397"/>
      <c r="G205" s="399">
        <f>G203-G204</f>
        <v>8197401</v>
      </c>
      <c r="H205" s="400"/>
      <c r="I205" s="401" t="s">
        <v>812</v>
      </c>
      <c r="J205" s="402">
        <f>G180+G175+G168+G161+G134+G127+G66</f>
        <v>2122436</v>
      </c>
      <c r="K205" s="402"/>
      <c r="L205" s="358"/>
      <c r="M205" s="357"/>
      <c r="N205" s="358"/>
      <c r="O205" s="358"/>
      <c r="P205" s="358"/>
      <c r="Q205" s="358"/>
      <c r="T205" s="145"/>
    </row>
    <row r="206" spans="1:20" s="130" customFormat="1" ht="29.25" customHeight="1" hidden="1">
      <c r="A206" s="109"/>
      <c r="B206" s="109"/>
      <c r="C206" s="109"/>
      <c r="D206" s="109"/>
      <c r="E206" s="109"/>
      <c r="F206" s="386">
        <f>SUM(F209:F210)</f>
        <v>87455</v>
      </c>
      <c r="G206" s="403">
        <f>G202-G203</f>
        <v>0</v>
      </c>
      <c r="H206" s="403"/>
      <c r="I206" s="404" t="e">
        <f>I204-I205</f>
        <v>#VALUE!</v>
      </c>
      <c r="J206" s="109"/>
      <c r="K206" s="109"/>
      <c r="L206" s="358"/>
      <c r="M206" s="357"/>
      <c r="N206" s="358"/>
      <c r="O206" s="358"/>
      <c r="P206" s="358"/>
      <c r="Q206" s="358"/>
      <c r="T206" s="145"/>
    </row>
    <row r="207" spans="1:20" s="130" customFormat="1" ht="29.25" customHeight="1" hidden="1">
      <c r="A207" s="109"/>
      <c r="B207" s="109"/>
      <c r="C207" s="109"/>
      <c r="D207" s="109"/>
      <c r="E207" s="405">
        <f>F206-F204</f>
        <v>0</v>
      </c>
      <c r="F207" s="386"/>
      <c r="G207" s="406"/>
      <c r="H207" s="406"/>
      <c r="I207" s="407"/>
      <c r="J207" s="109"/>
      <c r="K207" s="109"/>
      <c r="L207" s="358"/>
      <c r="M207" s="357"/>
      <c r="N207" s="358"/>
      <c r="O207" s="358"/>
      <c r="P207" s="358"/>
      <c r="Q207" s="358"/>
      <c r="T207" s="145"/>
    </row>
    <row r="208" spans="1:20" s="130" customFormat="1" ht="29.25" customHeight="1" hidden="1">
      <c r="A208" s="109"/>
      <c r="B208" s="109"/>
      <c r="C208" s="109"/>
      <c r="D208" s="109"/>
      <c r="E208" s="109"/>
      <c r="F208" s="386"/>
      <c r="G208" s="406"/>
      <c r="H208" s="406"/>
      <c r="I208" s="407"/>
      <c r="J208" s="109"/>
      <c r="K208" s="109"/>
      <c r="L208" s="358"/>
      <c r="M208" s="357"/>
      <c r="N208" s="358"/>
      <c r="O208" s="358"/>
      <c r="P208" s="358"/>
      <c r="Q208" s="358"/>
      <c r="T208" s="145"/>
    </row>
    <row r="209" spans="1:20" s="130" customFormat="1" ht="29.25" customHeight="1" hidden="1">
      <c r="A209" s="109"/>
      <c r="B209" s="109"/>
      <c r="C209" s="109"/>
      <c r="D209" s="109"/>
      <c r="E209" s="109"/>
      <c r="F209" s="408">
        <f>F39</f>
        <v>57360</v>
      </c>
      <c r="G209" s="109" t="s">
        <v>813</v>
      </c>
      <c r="H209" s="109"/>
      <c r="I209" s="109"/>
      <c r="J209" s="109"/>
      <c r="K209" s="109"/>
      <c r="L209" s="358"/>
      <c r="M209" s="357"/>
      <c r="N209" s="358"/>
      <c r="O209" s="358"/>
      <c r="P209" s="358"/>
      <c r="Q209" s="358"/>
      <c r="T209" s="145"/>
    </row>
    <row r="210" spans="1:20" s="130" customFormat="1" ht="29.25" customHeight="1" hidden="1">
      <c r="A210" s="109"/>
      <c r="B210" s="109"/>
      <c r="C210" s="109"/>
      <c r="D210" s="213"/>
      <c r="E210" s="213"/>
      <c r="F210" s="408">
        <f>F93</f>
        <v>30095</v>
      </c>
      <c r="G210" s="164" t="s">
        <v>814</v>
      </c>
      <c r="H210" s="213"/>
      <c r="I210" s="213"/>
      <c r="J210" s="213"/>
      <c r="K210" s="109"/>
      <c r="L210" s="358"/>
      <c r="M210" s="357"/>
      <c r="N210" s="358"/>
      <c r="O210" s="358"/>
      <c r="P210" s="358"/>
      <c r="Q210" s="358"/>
      <c r="T210" s="145"/>
    </row>
    <row r="211" spans="1:20" s="130" customFormat="1" ht="29.25" customHeight="1" hidden="1">
      <c r="A211" s="109"/>
      <c r="B211" s="109"/>
      <c r="C211" s="109"/>
      <c r="D211" s="213"/>
      <c r="E211" s="213"/>
      <c r="F211" s="408"/>
      <c r="G211" s="164"/>
      <c r="H211" s="213"/>
      <c r="I211" s="213"/>
      <c r="J211" s="213"/>
      <c r="K211" s="109"/>
      <c r="L211" s="358"/>
      <c r="M211" s="357"/>
      <c r="N211" s="358"/>
      <c r="O211" s="358"/>
      <c r="P211" s="358"/>
      <c r="Q211" s="358"/>
      <c r="T211" s="145"/>
    </row>
    <row r="212" spans="1:20" s="130" customFormat="1" ht="29.25" customHeight="1" hidden="1">
      <c r="A212" s="350"/>
      <c r="B212" s="351"/>
      <c r="C212" s="356"/>
      <c r="D212" s="356"/>
      <c r="E212" s="357"/>
      <c r="F212" s="357"/>
      <c r="G212" s="357"/>
      <c r="H212" s="357"/>
      <c r="I212" s="357"/>
      <c r="J212" s="358"/>
      <c r="K212" s="358"/>
      <c r="L212" s="358"/>
      <c r="M212" s="357"/>
      <c r="N212" s="358"/>
      <c r="O212" s="358"/>
      <c r="P212" s="358"/>
      <c r="Q212" s="358"/>
      <c r="T212" s="145"/>
    </row>
    <row r="213" spans="1:20" s="130" customFormat="1" ht="29.25" customHeight="1" hidden="1">
      <c r="A213" s="350"/>
      <c r="B213" s="351"/>
      <c r="C213" s="356"/>
      <c r="D213" s="356"/>
      <c r="E213" s="357"/>
      <c r="F213" s="357"/>
      <c r="G213" s="357"/>
      <c r="H213" s="357"/>
      <c r="I213" s="357"/>
      <c r="J213" s="358"/>
      <c r="K213" s="358"/>
      <c r="L213" s="358"/>
      <c r="M213" s="357"/>
      <c r="N213" s="358"/>
      <c r="O213" s="358"/>
      <c r="P213" s="358"/>
      <c r="Q213" s="358"/>
      <c r="T213" s="145"/>
    </row>
    <row r="214" spans="1:20" s="130" customFormat="1" ht="29.25" customHeight="1" hidden="1">
      <c r="A214" s="350"/>
      <c r="B214" s="351"/>
      <c r="C214" s="356"/>
      <c r="D214" s="356"/>
      <c r="E214" s="357"/>
      <c r="F214" s="357"/>
      <c r="G214" s="357"/>
      <c r="H214" s="357"/>
      <c r="I214" s="357"/>
      <c r="J214" s="358"/>
      <c r="K214" s="358"/>
      <c r="L214" s="358"/>
      <c r="M214" s="357"/>
      <c r="N214" s="358"/>
      <c r="O214" s="358"/>
      <c r="P214" s="358"/>
      <c r="Q214" s="358"/>
      <c r="T214" s="145"/>
    </row>
    <row r="215" spans="1:20" s="130" customFormat="1" ht="29.25" customHeight="1" hidden="1">
      <c r="A215" s="350"/>
      <c r="B215" s="351"/>
      <c r="C215" s="356"/>
      <c r="D215" s="356"/>
      <c r="E215" s="357"/>
      <c r="F215" s="357"/>
      <c r="G215" s="357"/>
      <c r="H215" s="357"/>
      <c r="I215" s="357"/>
      <c r="J215" s="358"/>
      <c r="K215" s="358"/>
      <c r="L215" s="358"/>
      <c r="M215" s="357"/>
      <c r="N215" s="358"/>
      <c r="O215" s="358"/>
      <c r="P215" s="358"/>
      <c r="Q215" s="358"/>
      <c r="T215" s="145"/>
    </row>
    <row r="216" spans="1:20" s="130" customFormat="1" ht="29.25" customHeight="1" hidden="1">
      <c r="A216" s="350"/>
      <c r="B216" s="351"/>
      <c r="C216" s="356"/>
      <c r="D216" s="356"/>
      <c r="E216" s="357"/>
      <c r="F216" s="357"/>
      <c r="G216" s="357"/>
      <c r="H216" s="357"/>
      <c r="I216" s="357"/>
      <c r="J216" s="358"/>
      <c r="K216" s="358"/>
      <c r="L216" s="358"/>
      <c r="M216" s="357"/>
      <c r="N216" s="358"/>
      <c r="O216" s="358"/>
      <c r="P216" s="358"/>
      <c r="Q216" s="358"/>
      <c r="T216" s="145"/>
    </row>
    <row r="217" spans="1:20" s="130" customFormat="1" ht="29.25" customHeight="1" hidden="1">
      <c r="A217" s="350"/>
      <c r="B217" s="351"/>
      <c r="C217" s="356"/>
      <c r="D217" s="356"/>
      <c r="E217" s="357"/>
      <c r="F217" s="357"/>
      <c r="G217" s="357"/>
      <c r="H217" s="357"/>
      <c r="I217" s="357"/>
      <c r="J217" s="358"/>
      <c r="K217" s="358"/>
      <c r="L217" s="358"/>
      <c r="M217" s="357"/>
      <c r="N217" s="358"/>
      <c r="O217" s="358"/>
      <c r="P217" s="358"/>
      <c r="Q217" s="358"/>
      <c r="T217" s="145"/>
    </row>
    <row r="218" spans="1:20" s="130" customFormat="1" ht="29.25" customHeight="1" hidden="1">
      <c r="A218" s="350"/>
      <c r="B218" s="351"/>
      <c r="C218" s="356"/>
      <c r="D218" s="356"/>
      <c r="E218" s="357"/>
      <c r="F218" s="357"/>
      <c r="G218" s="357"/>
      <c r="H218" s="357"/>
      <c r="I218" s="357"/>
      <c r="J218" s="358"/>
      <c r="K218" s="358"/>
      <c r="L218" s="358"/>
      <c r="M218" s="357"/>
      <c r="N218" s="358"/>
      <c r="O218" s="358"/>
      <c r="P218" s="358"/>
      <c r="Q218" s="358"/>
      <c r="T218" s="145"/>
    </row>
    <row r="219" spans="1:20" s="130" customFormat="1" ht="29.25" customHeight="1" hidden="1">
      <c r="A219" s="350"/>
      <c r="B219" s="351"/>
      <c r="C219" s="356"/>
      <c r="D219" s="356"/>
      <c r="E219" s="357"/>
      <c r="F219" s="357"/>
      <c r="G219" s="357"/>
      <c r="H219" s="357"/>
      <c r="I219" s="357"/>
      <c r="J219" s="358"/>
      <c r="K219" s="358"/>
      <c r="L219" s="358"/>
      <c r="M219" s="357"/>
      <c r="N219" s="358"/>
      <c r="O219" s="358"/>
      <c r="P219" s="358"/>
      <c r="Q219" s="358"/>
      <c r="T219" s="145"/>
    </row>
    <row r="220" spans="1:20" s="130" customFormat="1" ht="29.25" customHeight="1" hidden="1">
      <c r="A220" s="350"/>
      <c r="B220" s="351"/>
      <c r="C220" s="356"/>
      <c r="D220" s="356"/>
      <c r="E220" s="357"/>
      <c r="F220" s="357"/>
      <c r="G220" s="357"/>
      <c r="H220" s="357"/>
      <c r="I220" s="357"/>
      <c r="J220" s="358"/>
      <c r="K220" s="358"/>
      <c r="L220" s="358"/>
      <c r="M220" s="357"/>
      <c r="N220" s="358"/>
      <c r="O220" s="358"/>
      <c r="P220" s="358"/>
      <c r="Q220" s="358"/>
      <c r="T220" s="145"/>
    </row>
    <row r="221" spans="1:20" s="130" customFormat="1" ht="29.25" customHeight="1" hidden="1">
      <c r="A221" s="350"/>
      <c r="B221" s="351"/>
      <c r="C221" s="356"/>
      <c r="D221" s="356"/>
      <c r="E221" s="357"/>
      <c r="F221" s="357"/>
      <c r="G221" s="357"/>
      <c r="H221" s="357"/>
      <c r="I221" s="357"/>
      <c r="J221" s="358"/>
      <c r="K221" s="358"/>
      <c r="L221" s="358"/>
      <c r="M221" s="357"/>
      <c r="N221" s="358"/>
      <c r="O221" s="358"/>
      <c r="P221" s="358"/>
      <c r="Q221" s="358"/>
      <c r="T221" s="145"/>
    </row>
    <row r="222" spans="1:20" s="130" customFormat="1" ht="29.25" customHeight="1" hidden="1">
      <c r="A222" s="350"/>
      <c r="B222" s="351"/>
      <c r="C222" s="356"/>
      <c r="D222" s="356"/>
      <c r="E222" s="357"/>
      <c r="F222" s="357"/>
      <c r="G222" s="357"/>
      <c r="H222" s="357"/>
      <c r="I222" s="357"/>
      <c r="J222" s="358"/>
      <c r="K222" s="358"/>
      <c r="L222" s="358"/>
      <c r="M222" s="357"/>
      <c r="N222" s="358"/>
      <c r="O222" s="358"/>
      <c r="P222" s="358"/>
      <c r="Q222" s="358"/>
      <c r="T222" s="145"/>
    </row>
    <row r="223" spans="1:20" s="130" customFormat="1" ht="29.25" customHeight="1" thickTop="1">
      <c r="A223" s="350"/>
      <c r="B223" s="351"/>
      <c r="C223" s="356"/>
      <c r="D223" s="356"/>
      <c r="E223" s="357"/>
      <c r="F223" s="357"/>
      <c r="G223" s="357"/>
      <c r="H223" s="357"/>
      <c r="I223" s="357"/>
      <c r="J223" s="358"/>
      <c r="K223" s="358"/>
      <c r="L223" s="358"/>
      <c r="M223" s="357"/>
      <c r="N223" s="358"/>
      <c r="O223" s="358"/>
      <c r="P223" s="358"/>
      <c r="Q223" s="358"/>
      <c r="T223" s="145"/>
    </row>
    <row r="224" spans="1:20" s="130" customFormat="1" ht="29.25" customHeight="1">
      <c r="A224" s="350"/>
      <c r="B224" s="351"/>
      <c r="C224" s="356"/>
      <c r="D224" s="356"/>
      <c r="E224" s="357"/>
      <c r="F224" s="357"/>
      <c r="G224" s="357"/>
      <c r="H224" s="357"/>
      <c r="I224" s="357"/>
      <c r="J224" s="358"/>
      <c r="K224" s="358"/>
      <c r="L224" s="358"/>
      <c r="M224" s="357"/>
      <c r="N224" s="358"/>
      <c r="O224" s="358"/>
      <c r="P224" s="358"/>
      <c r="Q224" s="358"/>
      <c r="T224" s="145"/>
    </row>
    <row r="225" spans="1:20" s="130" customFormat="1" ht="29.25" customHeight="1">
      <c r="A225" s="350"/>
      <c r="B225" s="351"/>
      <c r="C225" s="356"/>
      <c r="D225" s="356"/>
      <c r="E225" s="357"/>
      <c r="F225" s="357"/>
      <c r="G225" s="357"/>
      <c r="H225" s="357"/>
      <c r="I225" s="357"/>
      <c r="J225" s="358"/>
      <c r="K225" s="358"/>
      <c r="L225" s="358"/>
      <c r="M225" s="357"/>
      <c r="N225" s="358"/>
      <c r="O225" s="358"/>
      <c r="P225" s="358"/>
      <c r="Q225" s="358"/>
      <c r="T225" s="145"/>
    </row>
    <row r="226" spans="1:20" s="130" customFormat="1" ht="29.25" customHeight="1">
      <c r="A226" s="350"/>
      <c r="B226" s="351"/>
      <c r="C226" s="356"/>
      <c r="D226" s="356"/>
      <c r="E226" s="357"/>
      <c r="F226" s="357"/>
      <c r="G226" s="357"/>
      <c r="H226" s="357"/>
      <c r="I226" s="357"/>
      <c r="J226" s="358"/>
      <c r="K226" s="358"/>
      <c r="L226" s="358"/>
      <c r="M226" s="357"/>
      <c r="N226" s="358"/>
      <c r="O226" s="358"/>
      <c r="P226" s="358"/>
      <c r="Q226" s="358"/>
      <c r="T226" s="145"/>
    </row>
    <row r="227" spans="1:20" s="130" customFormat="1" ht="29.25" customHeight="1">
      <c r="A227" s="350"/>
      <c r="B227" s="351"/>
      <c r="C227" s="356"/>
      <c r="D227" s="356"/>
      <c r="E227" s="357"/>
      <c r="F227" s="357"/>
      <c r="G227" s="357"/>
      <c r="H227" s="357"/>
      <c r="I227" s="357"/>
      <c r="J227" s="358"/>
      <c r="K227" s="358"/>
      <c r="L227" s="358"/>
      <c r="M227" s="357"/>
      <c r="N227" s="358"/>
      <c r="O227" s="358"/>
      <c r="P227" s="358"/>
      <c r="Q227" s="358"/>
      <c r="T227" s="145"/>
    </row>
    <row r="228" spans="1:20" s="130" customFormat="1" ht="29.25" customHeight="1">
      <c r="A228" s="350"/>
      <c r="B228" s="351"/>
      <c r="C228" s="356"/>
      <c r="D228" s="356"/>
      <c r="E228" s="357"/>
      <c r="F228" s="357"/>
      <c r="G228" s="357"/>
      <c r="H228" s="357"/>
      <c r="I228" s="357"/>
      <c r="J228" s="358"/>
      <c r="K228" s="358"/>
      <c r="L228" s="358"/>
      <c r="M228" s="357"/>
      <c r="N228" s="358"/>
      <c r="O228" s="358"/>
      <c r="P228" s="358"/>
      <c r="Q228" s="358"/>
      <c r="T228" s="145"/>
    </row>
    <row r="229" spans="1:20" s="130" customFormat="1" ht="29.25" customHeight="1">
      <c r="A229" s="350"/>
      <c r="B229" s="351"/>
      <c r="C229" s="356"/>
      <c r="D229" s="356"/>
      <c r="E229" s="357"/>
      <c r="F229" s="357"/>
      <c r="G229" s="357"/>
      <c r="H229" s="357"/>
      <c r="I229" s="357"/>
      <c r="J229" s="358"/>
      <c r="K229" s="358"/>
      <c r="L229" s="358"/>
      <c r="M229" s="357"/>
      <c r="N229" s="358"/>
      <c r="O229" s="358"/>
      <c r="P229" s="358"/>
      <c r="Q229" s="358"/>
      <c r="T229" s="145"/>
    </row>
    <row r="230" spans="1:20" s="130" customFormat="1" ht="29.25" customHeight="1">
      <c r="A230" s="350"/>
      <c r="B230" s="351"/>
      <c r="C230" s="356"/>
      <c r="D230" s="356"/>
      <c r="E230" s="357"/>
      <c r="F230" s="357"/>
      <c r="G230" s="357"/>
      <c r="H230" s="357"/>
      <c r="I230" s="357"/>
      <c r="J230" s="358"/>
      <c r="K230" s="358"/>
      <c r="L230" s="358"/>
      <c r="M230" s="357"/>
      <c r="N230" s="358"/>
      <c r="O230" s="358"/>
      <c r="P230" s="358"/>
      <c r="Q230" s="358"/>
      <c r="T230" s="145"/>
    </row>
    <row r="231" spans="1:20" s="130" customFormat="1" ht="29.25" customHeight="1">
      <c r="A231" s="350"/>
      <c r="B231" s="351"/>
      <c r="C231" s="356"/>
      <c r="D231" s="356"/>
      <c r="E231" s="357"/>
      <c r="F231" s="357"/>
      <c r="G231" s="357"/>
      <c r="H231" s="357"/>
      <c r="I231" s="357"/>
      <c r="J231" s="358"/>
      <c r="K231" s="358"/>
      <c r="L231" s="358"/>
      <c r="M231" s="357"/>
      <c r="N231" s="358"/>
      <c r="O231" s="358"/>
      <c r="P231" s="358"/>
      <c r="Q231" s="358"/>
      <c r="T231" s="145"/>
    </row>
    <row r="232" spans="1:20" s="130" customFormat="1" ht="29.25" customHeight="1">
      <c r="A232" s="350"/>
      <c r="B232" s="351"/>
      <c r="C232" s="356"/>
      <c r="D232" s="356"/>
      <c r="E232" s="357"/>
      <c r="F232" s="357"/>
      <c r="G232" s="357"/>
      <c r="H232" s="357"/>
      <c r="I232" s="357"/>
      <c r="J232" s="358"/>
      <c r="K232" s="358"/>
      <c r="L232" s="358"/>
      <c r="M232" s="357"/>
      <c r="N232" s="358"/>
      <c r="O232" s="358"/>
      <c r="P232" s="358"/>
      <c r="Q232" s="358"/>
      <c r="T232" s="145"/>
    </row>
    <row r="233" spans="1:20" s="130" customFormat="1" ht="29.25" customHeight="1">
      <c r="A233" s="350"/>
      <c r="B233" s="351"/>
      <c r="C233" s="356"/>
      <c r="D233" s="356"/>
      <c r="E233" s="357"/>
      <c r="F233" s="357"/>
      <c r="G233" s="357"/>
      <c r="H233" s="357"/>
      <c r="I233" s="357"/>
      <c r="J233" s="358"/>
      <c r="K233" s="358"/>
      <c r="L233" s="358"/>
      <c r="M233" s="357"/>
      <c r="N233" s="358"/>
      <c r="O233" s="358"/>
      <c r="P233" s="358"/>
      <c r="Q233" s="358"/>
      <c r="T233" s="145"/>
    </row>
    <row r="234" spans="1:20" s="130" customFormat="1" ht="29.25" customHeight="1">
      <c r="A234" s="350"/>
      <c r="B234" s="351"/>
      <c r="C234" s="356"/>
      <c r="D234" s="356"/>
      <c r="E234" s="357"/>
      <c r="F234" s="357"/>
      <c r="G234" s="357"/>
      <c r="H234" s="357"/>
      <c r="I234" s="357"/>
      <c r="J234" s="358"/>
      <c r="K234" s="358"/>
      <c r="L234" s="358"/>
      <c r="M234" s="357"/>
      <c r="N234" s="358"/>
      <c r="O234" s="358"/>
      <c r="P234" s="358"/>
      <c r="Q234" s="358"/>
      <c r="T234" s="145"/>
    </row>
    <row r="235" spans="1:20" s="130" customFormat="1" ht="29.25" customHeight="1">
      <c r="A235" s="350"/>
      <c r="B235" s="351"/>
      <c r="C235" s="356"/>
      <c r="D235" s="356"/>
      <c r="E235" s="357"/>
      <c r="F235" s="357"/>
      <c r="G235" s="357"/>
      <c r="H235" s="357"/>
      <c r="I235" s="357"/>
      <c r="J235" s="358"/>
      <c r="K235" s="358"/>
      <c r="L235" s="358"/>
      <c r="M235" s="357"/>
      <c r="N235" s="358"/>
      <c r="O235" s="358"/>
      <c r="P235" s="358"/>
      <c r="Q235" s="358"/>
      <c r="T235" s="145"/>
    </row>
    <row r="236" spans="1:20" s="130" customFormat="1" ht="29.25" customHeight="1">
      <c r="A236" s="350"/>
      <c r="B236" s="351"/>
      <c r="C236" s="356"/>
      <c r="D236" s="356"/>
      <c r="E236" s="357"/>
      <c r="F236" s="357"/>
      <c r="G236" s="357"/>
      <c r="H236" s="357"/>
      <c r="I236" s="357"/>
      <c r="J236" s="358"/>
      <c r="K236" s="358"/>
      <c r="L236" s="358"/>
      <c r="M236" s="357"/>
      <c r="N236" s="358"/>
      <c r="O236" s="358"/>
      <c r="P236" s="358"/>
      <c r="Q236" s="358"/>
      <c r="T236" s="145"/>
    </row>
    <row r="237" spans="1:20" s="130" customFormat="1" ht="29.25" customHeight="1">
      <c r="A237" s="350"/>
      <c r="B237" s="351"/>
      <c r="C237" s="356"/>
      <c r="D237" s="356"/>
      <c r="E237" s="357"/>
      <c r="F237" s="357"/>
      <c r="G237" s="357"/>
      <c r="H237" s="357"/>
      <c r="I237" s="357"/>
      <c r="J237" s="358"/>
      <c r="K237" s="358"/>
      <c r="L237" s="358"/>
      <c r="M237" s="357"/>
      <c r="N237" s="358"/>
      <c r="O237" s="358"/>
      <c r="P237" s="358"/>
      <c r="Q237" s="358"/>
      <c r="T237" s="145"/>
    </row>
    <row r="238" spans="1:20" s="130" customFormat="1" ht="29.25" customHeight="1">
      <c r="A238" s="350"/>
      <c r="B238" s="351"/>
      <c r="C238" s="356"/>
      <c r="D238" s="356"/>
      <c r="E238" s="357"/>
      <c r="F238" s="357"/>
      <c r="G238" s="357"/>
      <c r="H238" s="357"/>
      <c r="I238" s="357"/>
      <c r="J238" s="358"/>
      <c r="K238" s="358"/>
      <c r="L238" s="358"/>
      <c r="M238" s="357"/>
      <c r="N238" s="358"/>
      <c r="O238" s="358"/>
      <c r="P238" s="358"/>
      <c r="Q238" s="358"/>
      <c r="T238" s="145"/>
    </row>
    <row r="239" spans="1:20" s="130" customFormat="1" ht="29.25" customHeight="1">
      <c r="A239" s="350"/>
      <c r="B239" s="351"/>
      <c r="C239" s="356"/>
      <c r="D239" s="356"/>
      <c r="E239" s="357"/>
      <c r="F239" s="357"/>
      <c r="G239" s="357"/>
      <c r="H239" s="357"/>
      <c r="I239" s="357"/>
      <c r="J239" s="358"/>
      <c r="K239" s="358"/>
      <c r="L239" s="358"/>
      <c r="M239" s="357"/>
      <c r="N239" s="358"/>
      <c r="O239" s="358"/>
      <c r="P239" s="358"/>
      <c r="Q239" s="358"/>
      <c r="T239" s="145"/>
    </row>
    <row r="240" spans="1:20" s="130" customFormat="1" ht="29.25" customHeight="1">
      <c r="A240" s="350"/>
      <c r="B240" s="351"/>
      <c r="C240" s="356"/>
      <c r="D240" s="356"/>
      <c r="E240" s="357"/>
      <c r="F240" s="357"/>
      <c r="G240" s="357"/>
      <c r="H240" s="357"/>
      <c r="I240" s="357"/>
      <c r="J240" s="358"/>
      <c r="K240" s="358"/>
      <c r="L240" s="358"/>
      <c r="M240" s="357"/>
      <c r="N240" s="358"/>
      <c r="O240" s="358"/>
      <c r="P240" s="358"/>
      <c r="Q240" s="358"/>
      <c r="T240" s="145"/>
    </row>
    <row r="241" spans="1:20" s="130" customFormat="1" ht="29.25" customHeight="1">
      <c r="A241" s="350"/>
      <c r="B241" s="351"/>
      <c r="C241" s="356"/>
      <c r="D241" s="356"/>
      <c r="E241" s="357"/>
      <c r="F241" s="357"/>
      <c r="G241" s="357"/>
      <c r="H241" s="357"/>
      <c r="I241" s="357"/>
      <c r="J241" s="358"/>
      <c r="K241" s="358"/>
      <c r="L241" s="358"/>
      <c r="M241" s="357"/>
      <c r="N241" s="358"/>
      <c r="O241" s="358"/>
      <c r="P241" s="358"/>
      <c r="Q241" s="358"/>
      <c r="T241" s="145"/>
    </row>
    <row r="242" spans="1:20" s="130" customFormat="1" ht="29.25" customHeight="1">
      <c r="A242" s="350"/>
      <c r="B242" s="351"/>
      <c r="C242" s="356"/>
      <c r="D242" s="356"/>
      <c r="E242" s="357"/>
      <c r="F242" s="357"/>
      <c r="G242" s="357"/>
      <c r="H242" s="357"/>
      <c r="I242" s="357"/>
      <c r="J242" s="358"/>
      <c r="K242" s="358"/>
      <c r="L242" s="358"/>
      <c r="M242" s="357"/>
      <c r="N242" s="358"/>
      <c r="O242" s="358"/>
      <c r="P242" s="358"/>
      <c r="Q242" s="358"/>
      <c r="T242" s="145"/>
    </row>
    <row r="243" spans="1:20" s="130" customFormat="1" ht="29.25" customHeight="1">
      <c r="A243" s="350"/>
      <c r="B243" s="351"/>
      <c r="C243" s="356"/>
      <c r="D243" s="356"/>
      <c r="E243" s="357"/>
      <c r="F243" s="357"/>
      <c r="G243" s="357"/>
      <c r="H243" s="357"/>
      <c r="I243" s="357"/>
      <c r="J243" s="358"/>
      <c r="K243" s="358"/>
      <c r="L243" s="358"/>
      <c r="M243" s="357"/>
      <c r="N243" s="358"/>
      <c r="O243" s="358"/>
      <c r="P243" s="358"/>
      <c r="Q243" s="358"/>
      <c r="T243" s="145"/>
    </row>
    <row r="244" spans="1:20" s="130" customFormat="1" ht="29.25" customHeight="1">
      <c r="A244" s="350"/>
      <c r="B244" s="351"/>
      <c r="C244" s="356"/>
      <c r="D244" s="356"/>
      <c r="E244" s="357"/>
      <c r="F244" s="357"/>
      <c r="G244" s="357"/>
      <c r="H244" s="357"/>
      <c r="I244" s="357"/>
      <c r="J244" s="358"/>
      <c r="K244" s="358"/>
      <c r="L244" s="358"/>
      <c r="M244" s="357"/>
      <c r="N244" s="358"/>
      <c r="O244" s="358"/>
      <c r="P244" s="358"/>
      <c r="Q244" s="358"/>
      <c r="T244" s="145"/>
    </row>
    <row r="245" spans="1:20" s="130" customFormat="1" ht="29.25" customHeight="1">
      <c r="A245" s="350"/>
      <c r="B245" s="351"/>
      <c r="C245" s="356"/>
      <c r="D245" s="356"/>
      <c r="E245" s="357"/>
      <c r="F245" s="357"/>
      <c r="G245" s="357"/>
      <c r="H245" s="357"/>
      <c r="I245" s="357"/>
      <c r="J245" s="358"/>
      <c r="K245" s="358"/>
      <c r="L245" s="358"/>
      <c r="M245" s="357"/>
      <c r="N245" s="358"/>
      <c r="O245" s="358"/>
      <c r="P245" s="358"/>
      <c r="Q245" s="358"/>
      <c r="T245" s="145"/>
    </row>
    <row r="246" spans="1:20" s="130" customFormat="1" ht="29.25" customHeight="1">
      <c r="A246" s="350"/>
      <c r="B246" s="351"/>
      <c r="C246" s="356"/>
      <c r="D246" s="356"/>
      <c r="E246" s="357"/>
      <c r="F246" s="357"/>
      <c r="G246" s="357"/>
      <c r="H246" s="357"/>
      <c r="I246" s="357"/>
      <c r="J246" s="358"/>
      <c r="K246" s="358"/>
      <c r="L246" s="358"/>
      <c r="M246" s="357"/>
      <c r="N246" s="358"/>
      <c r="O246" s="358"/>
      <c r="P246" s="358"/>
      <c r="Q246" s="358"/>
      <c r="T246" s="145"/>
    </row>
    <row r="247" spans="1:20" s="130" customFormat="1" ht="29.25" customHeight="1">
      <c r="A247" s="350"/>
      <c r="B247" s="351"/>
      <c r="C247" s="356"/>
      <c r="D247" s="356"/>
      <c r="E247" s="357"/>
      <c r="F247" s="357"/>
      <c r="G247" s="357"/>
      <c r="H247" s="357"/>
      <c r="I247" s="357"/>
      <c r="J247" s="358"/>
      <c r="K247" s="358"/>
      <c r="L247" s="358"/>
      <c r="M247" s="357"/>
      <c r="N247" s="358"/>
      <c r="O247" s="358"/>
      <c r="P247" s="358"/>
      <c r="Q247" s="358"/>
      <c r="T247" s="145"/>
    </row>
    <row r="248" spans="1:20" s="130" customFormat="1" ht="29.25" customHeight="1">
      <c r="A248" s="350"/>
      <c r="B248" s="351"/>
      <c r="C248" s="356"/>
      <c r="D248" s="356"/>
      <c r="E248" s="357"/>
      <c r="F248" s="357"/>
      <c r="G248" s="357"/>
      <c r="H248" s="357"/>
      <c r="I248" s="357"/>
      <c r="J248" s="358"/>
      <c r="K248" s="358"/>
      <c r="L248" s="358"/>
      <c r="M248" s="357"/>
      <c r="N248" s="358"/>
      <c r="O248" s="358"/>
      <c r="P248" s="358"/>
      <c r="Q248" s="358"/>
      <c r="T248" s="145"/>
    </row>
    <row r="249" spans="1:20" s="130" customFormat="1" ht="29.25" customHeight="1">
      <c r="A249" s="350"/>
      <c r="B249" s="351"/>
      <c r="C249" s="356"/>
      <c r="D249" s="356"/>
      <c r="E249" s="357"/>
      <c r="F249" s="357"/>
      <c r="G249" s="357"/>
      <c r="H249" s="357"/>
      <c r="I249" s="357"/>
      <c r="J249" s="358"/>
      <c r="K249" s="358"/>
      <c r="L249" s="358"/>
      <c r="M249" s="357"/>
      <c r="N249" s="358"/>
      <c r="O249" s="358"/>
      <c r="P249" s="358"/>
      <c r="Q249" s="358"/>
      <c r="T249" s="145"/>
    </row>
    <row r="250" spans="1:20" s="130" customFormat="1" ht="29.25" customHeight="1">
      <c r="A250" s="350"/>
      <c r="B250" s="351"/>
      <c r="C250" s="356"/>
      <c r="D250" s="356"/>
      <c r="E250" s="357"/>
      <c r="F250" s="357"/>
      <c r="G250" s="357"/>
      <c r="H250" s="357"/>
      <c r="I250" s="357"/>
      <c r="J250" s="358"/>
      <c r="K250" s="358"/>
      <c r="L250" s="358"/>
      <c r="M250" s="357"/>
      <c r="N250" s="358"/>
      <c r="O250" s="358"/>
      <c r="P250" s="358"/>
      <c r="Q250" s="358"/>
      <c r="T250" s="145"/>
    </row>
    <row r="251" spans="1:20" s="130" customFormat="1" ht="29.25" customHeight="1">
      <c r="A251" s="350"/>
      <c r="B251" s="351"/>
      <c r="C251" s="356"/>
      <c r="D251" s="356"/>
      <c r="E251" s="357"/>
      <c r="F251" s="357"/>
      <c r="G251" s="357"/>
      <c r="H251" s="357"/>
      <c r="I251" s="357"/>
      <c r="J251" s="358"/>
      <c r="K251" s="358"/>
      <c r="L251" s="358"/>
      <c r="M251" s="357"/>
      <c r="N251" s="358"/>
      <c r="O251" s="358"/>
      <c r="P251" s="358"/>
      <c r="Q251" s="358"/>
      <c r="T251" s="145"/>
    </row>
    <row r="252" spans="1:20" s="130" customFormat="1" ht="29.25" customHeight="1">
      <c r="A252" s="350"/>
      <c r="B252" s="351"/>
      <c r="C252" s="356"/>
      <c r="D252" s="356"/>
      <c r="E252" s="357"/>
      <c r="F252" s="357"/>
      <c r="G252" s="357"/>
      <c r="H252" s="357"/>
      <c r="I252" s="357"/>
      <c r="J252" s="358"/>
      <c r="K252" s="358"/>
      <c r="L252" s="358"/>
      <c r="M252" s="357"/>
      <c r="N252" s="358"/>
      <c r="O252" s="358"/>
      <c r="P252" s="358"/>
      <c r="Q252" s="358"/>
      <c r="T252" s="145"/>
    </row>
    <row r="253" spans="1:20" s="130" customFormat="1" ht="29.25" customHeight="1">
      <c r="A253" s="350"/>
      <c r="B253" s="351"/>
      <c r="C253" s="356"/>
      <c r="D253" s="356"/>
      <c r="E253" s="357"/>
      <c r="F253" s="357"/>
      <c r="G253" s="357"/>
      <c r="H253" s="357"/>
      <c r="I253" s="357"/>
      <c r="J253" s="358"/>
      <c r="K253" s="358"/>
      <c r="L253" s="358"/>
      <c r="M253" s="357"/>
      <c r="N253" s="358"/>
      <c r="O253" s="358"/>
      <c r="P253" s="358"/>
      <c r="Q253" s="358"/>
      <c r="T253" s="145"/>
    </row>
    <row r="254" spans="1:20" s="130" customFormat="1" ht="29.25" customHeight="1">
      <c r="A254" s="350"/>
      <c r="B254" s="351"/>
      <c r="C254" s="356"/>
      <c r="D254" s="356"/>
      <c r="E254" s="357"/>
      <c r="F254" s="357"/>
      <c r="G254" s="357"/>
      <c r="H254" s="357"/>
      <c r="I254" s="357"/>
      <c r="J254" s="358"/>
      <c r="K254" s="358"/>
      <c r="L254" s="358"/>
      <c r="M254" s="357"/>
      <c r="N254" s="358"/>
      <c r="O254" s="358"/>
      <c r="P254" s="358"/>
      <c r="Q254" s="358"/>
      <c r="T254" s="145"/>
    </row>
    <row r="255" spans="1:20" s="130" customFormat="1" ht="29.25" customHeight="1">
      <c r="A255" s="350"/>
      <c r="B255" s="351"/>
      <c r="C255" s="356"/>
      <c r="D255" s="356"/>
      <c r="E255" s="357"/>
      <c r="F255" s="357"/>
      <c r="G255" s="357"/>
      <c r="H255" s="357"/>
      <c r="I255" s="357"/>
      <c r="J255" s="358"/>
      <c r="K255" s="358"/>
      <c r="L255" s="358"/>
      <c r="M255" s="357"/>
      <c r="N255" s="358"/>
      <c r="O255" s="358"/>
      <c r="P255" s="358"/>
      <c r="Q255" s="358"/>
      <c r="T255" s="145"/>
    </row>
    <row r="256" spans="1:20" s="130" customFormat="1" ht="29.25" customHeight="1">
      <c r="A256" s="350"/>
      <c r="B256" s="351"/>
      <c r="C256" s="356"/>
      <c r="D256" s="356"/>
      <c r="E256" s="357"/>
      <c r="F256" s="357"/>
      <c r="G256" s="357"/>
      <c r="H256" s="357"/>
      <c r="I256" s="357"/>
      <c r="J256" s="358"/>
      <c r="K256" s="358"/>
      <c r="L256" s="358"/>
      <c r="M256" s="357"/>
      <c r="N256" s="358"/>
      <c r="O256" s="358"/>
      <c r="P256" s="358"/>
      <c r="Q256" s="358"/>
      <c r="T256" s="145"/>
    </row>
    <row r="257" spans="1:20" s="130" customFormat="1" ht="29.25" customHeight="1">
      <c r="A257" s="350"/>
      <c r="B257" s="351"/>
      <c r="C257" s="356"/>
      <c r="D257" s="356"/>
      <c r="E257" s="357"/>
      <c r="F257" s="357"/>
      <c r="G257" s="357"/>
      <c r="H257" s="357"/>
      <c r="I257" s="357"/>
      <c r="J257" s="358"/>
      <c r="K257" s="358"/>
      <c r="L257" s="358"/>
      <c r="M257" s="357"/>
      <c r="N257" s="358"/>
      <c r="O257" s="358"/>
      <c r="P257" s="358"/>
      <c r="Q257" s="358"/>
      <c r="T257" s="145"/>
    </row>
    <row r="258" spans="1:20" s="130" customFormat="1" ht="29.25" customHeight="1">
      <c r="A258" s="350"/>
      <c r="B258" s="351"/>
      <c r="C258" s="356"/>
      <c r="D258" s="356"/>
      <c r="E258" s="357"/>
      <c r="F258" s="357"/>
      <c r="G258" s="357"/>
      <c r="H258" s="357"/>
      <c r="I258" s="357"/>
      <c r="J258" s="358"/>
      <c r="K258" s="358"/>
      <c r="L258" s="358"/>
      <c r="M258" s="357"/>
      <c r="N258" s="358"/>
      <c r="O258" s="358"/>
      <c r="P258" s="358"/>
      <c r="Q258" s="358"/>
      <c r="T258" s="145"/>
    </row>
    <row r="259" spans="1:20" s="130" customFormat="1" ht="29.25" customHeight="1">
      <c r="A259" s="350"/>
      <c r="B259" s="351"/>
      <c r="C259" s="356"/>
      <c r="D259" s="356"/>
      <c r="E259" s="357"/>
      <c r="F259" s="357"/>
      <c r="G259" s="357"/>
      <c r="H259" s="357"/>
      <c r="I259" s="357"/>
      <c r="J259" s="358"/>
      <c r="K259" s="358"/>
      <c r="L259" s="358"/>
      <c r="M259" s="357"/>
      <c r="N259" s="358"/>
      <c r="O259" s="358"/>
      <c r="P259" s="358"/>
      <c r="Q259" s="358"/>
      <c r="T259" s="145"/>
    </row>
    <row r="260" spans="1:20" s="130" customFormat="1" ht="29.25" customHeight="1">
      <c r="A260" s="350"/>
      <c r="B260" s="351"/>
      <c r="C260" s="356"/>
      <c r="D260" s="356"/>
      <c r="E260" s="357"/>
      <c r="F260" s="357"/>
      <c r="G260" s="357"/>
      <c r="H260" s="357"/>
      <c r="I260" s="357"/>
      <c r="J260" s="358"/>
      <c r="K260" s="358"/>
      <c r="L260" s="358"/>
      <c r="M260" s="357"/>
      <c r="N260" s="358"/>
      <c r="O260" s="358"/>
      <c r="P260" s="358"/>
      <c r="Q260" s="358"/>
      <c r="T260" s="145"/>
    </row>
    <row r="261" spans="1:20" s="130" customFormat="1" ht="29.25" customHeight="1">
      <c r="A261" s="350"/>
      <c r="B261" s="351"/>
      <c r="C261" s="356"/>
      <c r="D261" s="356"/>
      <c r="E261" s="357"/>
      <c r="F261" s="357"/>
      <c r="G261" s="357"/>
      <c r="H261" s="357"/>
      <c r="I261" s="357"/>
      <c r="J261" s="358"/>
      <c r="K261" s="358"/>
      <c r="L261" s="358"/>
      <c r="M261" s="357"/>
      <c r="N261" s="358"/>
      <c r="O261" s="358"/>
      <c r="P261" s="358"/>
      <c r="Q261" s="358"/>
      <c r="T261" s="145"/>
    </row>
    <row r="262" spans="1:20" s="130" customFormat="1" ht="29.25" customHeight="1">
      <c r="A262" s="350"/>
      <c r="B262" s="351"/>
      <c r="C262" s="356"/>
      <c r="D262" s="356"/>
      <c r="E262" s="357"/>
      <c r="F262" s="357"/>
      <c r="G262" s="357"/>
      <c r="H262" s="357"/>
      <c r="I262" s="357"/>
      <c r="J262" s="358"/>
      <c r="K262" s="358"/>
      <c r="L262" s="358"/>
      <c r="M262" s="357"/>
      <c r="N262" s="358"/>
      <c r="O262" s="358"/>
      <c r="P262" s="358"/>
      <c r="Q262" s="358"/>
      <c r="T262" s="145"/>
    </row>
    <row r="263" spans="1:20" s="130" customFormat="1" ht="29.25" customHeight="1">
      <c r="A263" s="350"/>
      <c r="B263" s="351"/>
      <c r="C263" s="356"/>
      <c r="D263" s="356"/>
      <c r="E263" s="357"/>
      <c r="F263" s="357"/>
      <c r="G263" s="357"/>
      <c r="H263" s="357"/>
      <c r="I263" s="357"/>
      <c r="J263" s="358"/>
      <c r="K263" s="358"/>
      <c r="L263" s="358"/>
      <c r="M263" s="357"/>
      <c r="N263" s="358"/>
      <c r="O263" s="358"/>
      <c r="P263" s="358"/>
      <c r="Q263" s="358"/>
      <c r="T263" s="145"/>
    </row>
    <row r="264" spans="1:20" s="130" customFormat="1" ht="29.25" customHeight="1">
      <c r="A264" s="350"/>
      <c r="B264" s="351"/>
      <c r="C264" s="356"/>
      <c r="D264" s="356"/>
      <c r="E264" s="357"/>
      <c r="F264" s="357"/>
      <c r="G264" s="357"/>
      <c r="H264" s="357"/>
      <c r="I264" s="357"/>
      <c r="J264" s="358"/>
      <c r="K264" s="358"/>
      <c r="L264" s="358"/>
      <c r="M264" s="357"/>
      <c r="N264" s="358"/>
      <c r="O264" s="358"/>
      <c r="P264" s="358"/>
      <c r="Q264" s="358"/>
      <c r="T264" s="145"/>
    </row>
    <row r="265" spans="1:20" s="130" customFormat="1" ht="29.25" customHeight="1">
      <c r="A265" s="350"/>
      <c r="B265" s="351"/>
      <c r="C265" s="356"/>
      <c r="D265" s="356"/>
      <c r="E265" s="357"/>
      <c r="F265" s="357"/>
      <c r="G265" s="357"/>
      <c r="H265" s="357"/>
      <c r="I265" s="357"/>
      <c r="J265" s="358"/>
      <c r="K265" s="358"/>
      <c r="L265" s="358"/>
      <c r="M265" s="357"/>
      <c r="N265" s="358"/>
      <c r="O265" s="358"/>
      <c r="P265" s="358"/>
      <c r="Q265" s="358"/>
      <c r="T265" s="145"/>
    </row>
    <row r="266" spans="1:20" s="130" customFormat="1" ht="29.25" customHeight="1">
      <c r="A266" s="350"/>
      <c r="B266" s="351"/>
      <c r="C266" s="356"/>
      <c r="D266" s="356"/>
      <c r="E266" s="357"/>
      <c r="F266" s="357"/>
      <c r="G266" s="357"/>
      <c r="H266" s="357"/>
      <c r="I266" s="357"/>
      <c r="J266" s="358"/>
      <c r="K266" s="358"/>
      <c r="L266" s="358"/>
      <c r="M266" s="357"/>
      <c r="N266" s="358"/>
      <c r="O266" s="358"/>
      <c r="P266" s="358"/>
      <c r="Q266" s="358"/>
      <c r="T266" s="145"/>
    </row>
    <row r="267" spans="1:20" s="130" customFormat="1" ht="29.25" customHeight="1">
      <c r="A267" s="350"/>
      <c r="B267" s="351"/>
      <c r="C267" s="356"/>
      <c r="D267" s="356"/>
      <c r="E267" s="357"/>
      <c r="F267" s="357"/>
      <c r="G267" s="357"/>
      <c r="H267" s="357"/>
      <c r="I267" s="357"/>
      <c r="J267" s="358"/>
      <c r="K267" s="358"/>
      <c r="L267" s="358"/>
      <c r="M267" s="357"/>
      <c r="N267" s="358"/>
      <c r="O267" s="358"/>
      <c r="P267" s="358"/>
      <c r="Q267" s="358"/>
      <c r="T267" s="145"/>
    </row>
    <row r="268" spans="1:20" s="130" customFormat="1" ht="29.25" customHeight="1">
      <c r="A268" s="350"/>
      <c r="B268" s="351"/>
      <c r="C268" s="356"/>
      <c r="D268" s="356"/>
      <c r="E268" s="357"/>
      <c r="F268" s="357"/>
      <c r="G268" s="357"/>
      <c r="H268" s="357"/>
      <c r="I268" s="357"/>
      <c r="J268" s="358"/>
      <c r="K268" s="358"/>
      <c r="L268" s="358"/>
      <c r="M268" s="357"/>
      <c r="N268" s="358"/>
      <c r="O268" s="358"/>
      <c r="P268" s="358"/>
      <c r="Q268" s="358"/>
      <c r="T268" s="145"/>
    </row>
    <row r="269" spans="1:20" s="130" customFormat="1" ht="29.25" customHeight="1">
      <c r="A269" s="350"/>
      <c r="B269" s="351"/>
      <c r="C269" s="356"/>
      <c r="D269" s="356"/>
      <c r="E269" s="357"/>
      <c r="F269" s="357"/>
      <c r="G269" s="357"/>
      <c r="H269" s="357"/>
      <c r="I269" s="357"/>
      <c r="J269" s="358"/>
      <c r="K269" s="358"/>
      <c r="L269" s="358"/>
      <c r="M269" s="357"/>
      <c r="N269" s="358"/>
      <c r="O269" s="358"/>
      <c r="P269" s="358"/>
      <c r="Q269" s="358"/>
      <c r="T269" s="145"/>
    </row>
    <row r="270" spans="1:20" s="130" customFormat="1" ht="29.25" customHeight="1">
      <c r="A270" s="350"/>
      <c r="B270" s="351"/>
      <c r="C270" s="356"/>
      <c r="D270" s="356"/>
      <c r="E270" s="357"/>
      <c r="F270" s="357"/>
      <c r="G270" s="357"/>
      <c r="H270" s="357"/>
      <c r="I270" s="357"/>
      <c r="J270" s="358"/>
      <c r="K270" s="358"/>
      <c r="L270" s="358"/>
      <c r="M270" s="357"/>
      <c r="N270" s="358"/>
      <c r="O270" s="358"/>
      <c r="P270" s="358"/>
      <c r="Q270" s="358"/>
      <c r="T270" s="145"/>
    </row>
    <row r="271" spans="1:20" s="130" customFormat="1" ht="29.25" customHeight="1">
      <c r="A271" s="350"/>
      <c r="B271" s="351"/>
      <c r="C271" s="356"/>
      <c r="D271" s="356"/>
      <c r="E271" s="357"/>
      <c r="F271" s="357"/>
      <c r="G271" s="357"/>
      <c r="H271" s="357"/>
      <c r="I271" s="357"/>
      <c r="J271" s="358"/>
      <c r="K271" s="358"/>
      <c r="L271" s="358"/>
      <c r="M271" s="357"/>
      <c r="N271" s="358"/>
      <c r="O271" s="358"/>
      <c r="P271" s="358"/>
      <c r="Q271" s="358"/>
      <c r="T271" s="145"/>
    </row>
    <row r="272" spans="1:20" s="130" customFormat="1" ht="29.25" customHeight="1">
      <c r="A272" s="350"/>
      <c r="B272" s="351"/>
      <c r="C272" s="356"/>
      <c r="D272" s="356"/>
      <c r="E272" s="357"/>
      <c r="F272" s="357"/>
      <c r="G272" s="357"/>
      <c r="H272" s="357"/>
      <c r="I272" s="357"/>
      <c r="J272" s="358"/>
      <c r="K272" s="358"/>
      <c r="L272" s="358"/>
      <c r="M272" s="357"/>
      <c r="N272" s="358"/>
      <c r="O272" s="358"/>
      <c r="P272" s="358"/>
      <c r="Q272" s="358"/>
      <c r="T272" s="145"/>
    </row>
    <row r="273" spans="1:20" s="130" customFormat="1" ht="29.25" customHeight="1">
      <c r="A273" s="350"/>
      <c r="B273" s="351"/>
      <c r="C273" s="356"/>
      <c r="D273" s="356"/>
      <c r="E273" s="357"/>
      <c r="F273" s="357"/>
      <c r="G273" s="357"/>
      <c r="H273" s="357"/>
      <c r="I273" s="357"/>
      <c r="J273" s="358"/>
      <c r="K273" s="358"/>
      <c r="L273" s="358"/>
      <c r="M273" s="357"/>
      <c r="N273" s="358"/>
      <c r="O273" s="358"/>
      <c r="P273" s="358"/>
      <c r="Q273" s="358"/>
      <c r="T273" s="145"/>
    </row>
    <row r="274" spans="1:20" s="130" customFormat="1" ht="29.25" customHeight="1">
      <c r="A274" s="350"/>
      <c r="B274" s="351"/>
      <c r="C274" s="356"/>
      <c r="D274" s="356"/>
      <c r="E274" s="357"/>
      <c r="F274" s="357"/>
      <c r="G274" s="357"/>
      <c r="H274" s="357"/>
      <c r="I274" s="357"/>
      <c r="J274" s="358"/>
      <c r="K274" s="358"/>
      <c r="L274" s="358"/>
      <c r="M274" s="357"/>
      <c r="N274" s="358"/>
      <c r="O274" s="358"/>
      <c r="P274" s="358"/>
      <c r="Q274" s="358"/>
      <c r="T274" s="145"/>
    </row>
    <row r="275" spans="1:20" s="130" customFormat="1" ht="29.25" customHeight="1">
      <c r="A275" s="350"/>
      <c r="B275" s="351"/>
      <c r="C275" s="356"/>
      <c r="D275" s="356"/>
      <c r="E275" s="357"/>
      <c r="F275" s="357"/>
      <c r="G275" s="357"/>
      <c r="H275" s="357"/>
      <c r="I275" s="357"/>
      <c r="J275" s="358"/>
      <c r="K275" s="358"/>
      <c r="L275" s="358"/>
      <c r="M275" s="357"/>
      <c r="N275" s="358"/>
      <c r="O275" s="358"/>
      <c r="P275" s="358"/>
      <c r="Q275" s="358"/>
      <c r="T275" s="145"/>
    </row>
    <row r="276" spans="1:20" s="130" customFormat="1" ht="29.25" customHeight="1">
      <c r="A276" s="350"/>
      <c r="B276" s="351"/>
      <c r="C276" s="356"/>
      <c r="D276" s="356"/>
      <c r="E276" s="357"/>
      <c r="F276" s="357"/>
      <c r="G276" s="357"/>
      <c r="H276" s="357"/>
      <c r="I276" s="357"/>
      <c r="J276" s="358"/>
      <c r="K276" s="358"/>
      <c r="L276" s="358"/>
      <c r="M276" s="357"/>
      <c r="N276" s="358"/>
      <c r="O276" s="358"/>
      <c r="P276" s="358"/>
      <c r="Q276" s="358"/>
      <c r="T276" s="145"/>
    </row>
    <row r="277" spans="1:20" s="130" customFormat="1" ht="29.25" customHeight="1">
      <c r="A277" s="350"/>
      <c r="B277" s="351"/>
      <c r="C277" s="356"/>
      <c r="D277" s="356"/>
      <c r="E277" s="357"/>
      <c r="F277" s="357"/>
      <c r="G277" s="357"/>
      <c r="H277" s="357"/>
      <c r="I277" s="357"/>
      <c r="J277" s="358"/>
      <c r="K277" s="358"/>
      <c r="L277" s="358"/>
      <c r="M277" s="357"/>
      <c r="N277" s="358"/>
      <c r="O277" s="358"/>
      <c r="P277" s="358"/>
      <c r="Q277" s="358"/>
      <c r="T277" s="145"/>
    </row>
    <row r="278" spans="1:20" s="130" customFormat="1" ht="29.25" customHeight="1">
      <c r="A278" s="350"/>
      <c r="B278" s="351"/>
      <c r="C278" s="356"/>
      <c r="D278" s="356"/>
      <c r="E278" s="357"/>
      <c r="F278" s="357"/>
      <c r="G278" s="357"/>
      <c r="H278" s="357"/>
      <c r="I278" s="357"/>
      <c r="J278" s="358"/>
      <c r="K278" s="358"/>
      <c r="L278" s="358"/>
      <c r="M278" s="357"/>
      <c r="N278" s="358"/>
      <c r="O278" s="358"/>
      <c r="P278" s="358"/>
      <c r="Q278" s="358"/>
      <c r="T278" s="145"/>
    </row>
    <row r="279" spans="1:20" s="130" customFormat="1" ht="29.25" customHeight="1">
      <c r="A279" s="350"/>
      <c r="B279" s="351"/>
      <c r="C279" s="356"/>
      <c r="D279" s="356"/>
      <c r="E279" s="357"/>
      <c r="F279" s="357"/>
      <c r="G279" s="357"/>
      <c r="H279" s="357"/>
      <c r="I279" s="357"/>
      <c r="J279" s="358"/>
      <c r="K279" s="358"/>
      <c r="L279" s="358"/>
      <c r="M279" s="357"/>
      <c r="N279" s="358"/>
      <c r="O279" s="358"/>
      <c r="P279" s="358"/>
      <c r="Q279" s="358"/>
      <c r="T279" s="145"/>
    </row>
    <row r="280" spans="1:20" s="130" customFormat="1" ht="29.25" customHeight="1">
      <c r="A280" s="350"/>
      <c r="B280" s="351"/>
      <c r="C280" s="356"/>
      <c r="D280" s="356"/>
      <c r="E280" s="357"/>
      <c r="F280" s="357"/>
      <c r="G280" s="357"/>
      <c r="H280" s="357"/>
      <c r="I280" s="357"/>
      <c r="J280" s="358"/>
      <c r="K280" s="358"/>
      <c r="L280" s="358"/>
      <c r="M280" s="357"/>
      <c r="N280" s="358"/>
      <c r="O280" s="358"/>
      <c r="P280" s="358"/>
      <c r="Q280" s="358"/>
      <c r="T280" s="145"/>
    </row>
    <row r="281" spans="1:20" s="130" customFormat="1" ht="29.25" customHeight="1">
      <c r="A281" s="350"/>
      <c r="B281" s="351"/>
      <c r="C281" s="356"/>
      <c r="D281" s="356"/>
      <c r="E281" s="357"/>
      <c r="F281" s="357"/>
      <c r="G281" s="357"/>
      <c r="H281" s="357"/>
      <c r="I281" s="357"/>
      <c r="J281" s="358"/>
      <c r="K281" s="358"/>
      <c r="L281" s="358"/>
      <c r="M281" s="357"/>
      <c r="N281" s="358"/>
      <c r="O281" s="358"/>
      <c r="P281" s="358"/>
      <c r="Q281" s="358"/>
      <c r="T281" s="145"/>
    </row>
    <row r="282" spans="1:20" s="130" customFormat="1" ht="29.25" customHeight="1">
      <c r="A282" s="350"/>
      <c r="B282" s="351"/>
      <c r="C282" s="356"/>
      <c r="D282" s="356"/>
      <c r="E282" s="357"/>
      <c r="F282" s="357"/>
      <c r="G282" s="357"/>
      <c r="H282" s="357"/>
      <c r="I282" s="357"/>
      <c r="J282" s="358"/>
      <c r="K282" s="358"/>
      <c r="L282" s="358"/>
      <c r="M282" s="357"/>
      <c r="N282" s="358"/>
      <c r="O282" s="358"/>
      <c r="P282" s="358"/>
      <c r="Q282" s="358"/>
      <c r="T282" s="145"/>
    </row>
    <row r="283" spans="1:20" s="130" customFormat="1" ht="29.25" customHeight="1">
      <c r="A283" s="350"/>
      <c r="B283" s="351"/>
      <c r="C283" s="356"/>
      <c r="D283" s="356"/>
      <c r="E283" s="357"/>
      <c r="F283" s="357"/>
      <c r="G283" s="357"/>
      <c r="H283" s="357"/>
      <c r="I283" s="357"/>
      <c r="J283" s="358"/>
      <c r="K283" s="358"/>
      <c r="L283" s="358"/>
      <c r="M283" s="357"/>
      <c r="N283" s="358"/>
      <c r="O283" s="358"/>
      <c r="P283" s="358"/>
      <c r="Q283" s="358"/>
      <c r="T283" s="145"/>
    </row>
    <row r="284" spans="1:20" s="130" customFormat="1" ht="29.25" customHeight="1">
      <c r="A284" s="350"/>
      <c r="B284" s="351"/>
      <c r="C284" s="356"/>
      <c r="D284" s="356"/>
      <c r="E284" s="357"/>
      <c r="F284" s="357"/>
      <c r="G284" s="357"/>
      <c r="H284" s="357"/>
      <c r="I284" s="357"/>
      <c r="J284" s="358"/>
      <c r="K284" s="358"/>
      <c r="L284" s="358"/>
      <c r="M284" s="357"/>
      <c r="N284" s="358"/>
      <c r="O284" s="358"/>
      <c r="P284" s="358"/>
      <c r="Q284" s="358"/>
      <c r="T284" s="145"/>
    </row>
    <row r="285" spans="1:20" s="130" customFormat="1" ht="29.25" customHeight="1">
      <c r="A285" s="350"/>
      <c r="B285" s="351"/>
      <c r="C285" s="356"/>
      <c r="D285" s="356"/>
      <c r="E285" s="357"/>
      <c r="F285" s="357"/>
      <c r="G285" s="357"/>
      <c r="H285" s="357"/>
      <c r="I285" s="357"/>
      <c r="J285" s="358"/>
      <c r="K285" s="358"/>
      <c r="L285" s="358"/>
      <c r="M285" s="357"/>
      <c r="N285" s="358"/>
      <c r="O285" s="358"/>
      <c r="P285" s="358"/>
      <c r="Q285" s="358"/>
      <c r="T285" s="145"/>
    </row>
    <row r="286" spans="1:20" s="130" customFormat="1" ht="29.25" customHeight="1">
      <c r="A286" s="350"/>
      <c r="B286" s="351"/>
      <c r="C286" s="356"/>
      <c r="D286" s="356"/>
      <c r="E286" s="357"/>
      <c r="F286" s="357"/>
      <c r="G286" s="357"/>
      <c r="H286" s="357"/>
      <c r="I286" s="357"/>
      <c r="J286" s="358"/>
      <c r="K286" s="358"/>
      <c r="L286" s="358"/>
      <c r="M286" s="357"/>
      <c r="N286" s="358"/>
      <c r="O286" s="358"/>
      <c r="P286" s="358"/>
      <c r="Q286" s="358"/>
      <c r="T286" s="145"/>
    </row>
    <row r="287" spans="1:20" s="130" customFormat="1" ht="29.25" customHeight="1">
      <c r="A287" s="350"/>
      <c r="B287" s="351"/>
      <c r="C287" s="356"/>
      <c r="D287" s="356"/>
      <c r="E287" s="357"/>
      <c r="F287" s="357"/>
      <c r="G287" s="357"/>
      <c r="H287" s="357"/>
      <c r="I287" s="357"/>
      <c r="J287" s="358"/>
      <c r="K287" s="358"/>
      <c r="L287" s="358"/>
      <c r="M287" s="357"/>
      <c r="N287" s="358"/>
      <c r="O287" s="358"/>
      <c r="P287" s="358"/>
      <c r="Q287" s="358"/>
      <c r="T287" s="145"/>
    </row>
    <row r="288" spans="1:20" s="130" customFormat="1" ht="29.25" customHeight="1">
      <c r="A288" s="350"/>
      <c r="B288" s="351"/>
      <c r="C288" s="356"/>
      <c r="D288" s="356"/>
      <c r="E288" s="357"/>
      <c r="F288" s="357"/>
      <c r="G288" s="357"/>
      <c r="H288" s="357"/>
      <c r="I288" s="357"/>
      <c r="J288" s="358"/>
      <c r="K288" s="358"/>
      <c r="L288" s="358"/>
      <c r="M288" s="357"/>
      <c r="N288" s="358"/>
      <c r="O288" s="358"/>
      <c r="P288" s="358"/>
      <c r="Q288" s="358"/>
      <c r="T288" s="145"/>
    </row>
    <row r="289" spans="1:20" s="130" customFormat="1" ht="29.25" customHeight="1">
      <c r="A289" s="350"/>
      <c r="B289" s="351"/>
      <c r="C289" s="356"/>
      <c r="D289" s="356"/>
      <c r="E289" s="357"/>
      <c r="F289" s="357"/>
      <c r="G289" s="357"/>
      <c r="H289" s="357"/>
      <c r="I289" s="357"/>
      <c r="J289" s="358"/>
      <c r="K289" s="358"/>
      <c r="L289" s="358"/>
      <c r="M289" s="357"/>
      <c r="N289" s="358"/>
      <c r="O289" s="358"/>
      <c r="P289" s="358"/>
      <c r="Q289" s="358"/>
      <c r="T289" s="145"/>
    </row>
    <row r="290" spans="1:20" s="130" customFormat="1" ht="29.25" customHeight="1">
      <c r="A290" s="350"/>
      <c r="B290" s="351"/>
      <c r="C290" s="356"/>
      <c r="D290" s="356"/>
      <c r="E290" s="357"/>
      <c r="F290" s="357"/>
      <c r="G290" s="357"/>
      <c r="H290" s="357"/>
      <c r="I290" s="357"/>
      <c r="J290" s="358"/>
      <c r="K290" s="358"/>
      <c r="L290" s="358"/>
      <c r="M290" s="357"/>
      <c r="N290" s="358"/>
      <c r="O290" s="358"/>
      <c r="P290" s="358"/>
      <c r="Q290" s="358"/>
      <c r="T290" s="145"/>
    </row>
    <row r="291" spans="1:20" s="130" customFormat="1" ht="29.25" customHeight="1">
      <c r="A291" s="350"/>
      <c r="B291" s="351"/>
      <c r="C291" s="356"/>
      <c r="D291" s="356"/>
      <c r="E291" s="357"/>
      <c r="F291" s="357"/>
      <c r="G291" s="357"/>
      <c r="H291" s="357"/>
      <c r="I291" s="357"/>
      <c r="J291" s="358"/>
      <c r="K291" s="358"/>
      <c r="L291" s="358"/>
      <c r="M291" s="357"/>
      <c r="N291" s="358"/>
      <c r="O291" s="358"/>
      <c r="P291" s="358"/>
      <c r="Q291" s="358"/>
      <c r="T291" s="145"/>
    </row>
    <row r="292" spans="1:20" s="130" customFormat="1" ht="29.25" customHeight="1">
      <c r="A292" s="350"/>
      <c r="B292" s="351"/>
      <c r="C292" s="356"/>
      <c r="D292" s="356"/>
      <c r="E292" s="357"/>
      <c r="F292" s="357"/>
      <c r="G292" s="357"/>
      <c r="H292" s="357"/>
      <c r="I292" s="357"/>
      <c r="J292" s="358"/>
      <c r="K292" s="358"/>
      <c r="L292" s="358"/>
      <c r="M292" s="357"/>
      <c r="N292" s="358"/>
      <c r="O292" s="358"/>
      <c r="P292" s="358"/>
      <c r="Q292" s="358"/>
      <c r="T292" s="145"/>
    </row>
    <row r="293" spans="1:20" s="130" customFormat="1" ht="29.25" customHeight="1">
      <c r="A293" s="350"/>
      <c r="B293" s="351"/>
      <c r="C293" s="356"/>
      <c r="D293" s="356"/>
      <c r="E293" s="357"/>
      <c r="F293" s="357"/>
      <c r="G293" s="357"/>
      <c r="H293" s="357"/>
      <c r="I293" s="357"/>
      <c r="J293" s="358"/>
      <c r="K293" s="358"/>
      <c r="L293" s="358"/>
      <c r="M293" s="357"/>
      <c r="N293" s="358"/>
      <c r="O293" s="358"/>
      <c r="P293" s="358"/>
      <c r="Q293" s="358"/>
      <c r="T293" s="145"/>
    </row>
    <row r="294" spans="1:20" s="130" customFormat="1" ht="29.25" customHeight="1">
      <c r="A294" s="350"/>
      <c r="B294" s="351"/>
      <c r="C294" s="356"/>
      <c r="D294" s="356"/>
      <c r="E294" s="357"/>
      <c r="F294" s="357"/>
      <c r="G294" s="357"/>
      <c r="H294" s="357"/>
      <c r="I294" s="357"/>
      <c r="J294" s="358"/>
      <c r="K294" s="358"/>
      <c r="L294" s="358"/>
      <c r="M294" s="357"/>
      <c r="N294" s="358"/>
      <c r="O294" s="358"/>
      <c r="P294" s="358"/>
      <c r="Q294" s="358"/>
      <c r="T294" s="145"/>
    </row>
    <row r="295" spans="1:20" s="130" customFormat="1" ht="29.25" customHeight="1">
      <c r="A295" s="350"/>
      <c r="B295" s="351"/>
      <c r="C295" s="356"/>
      <c r="D295" s="356"/>
      <c r="E295" s="357"/>
      <c r="F295" s="357"/>
      <c r="G295" s="357"/>
      <c r="H295" s="357"/>
      <c r="I295" s="357"/>
      <c r="J295" s="358"/>
      <c r="K295" s="358"/>
      <c r="L295" s="358"/>
      <c r="M295" s="357"/>
      <c r="N295" s="358"/>
      <c r="O295" s="358"/>
      <c r="P295" s="358"/>
      <c r="Q295" s="358"/>
      <c r="T295" s="145"/>
    </row>
    <row r="296" spans="1:20" s="130" customFormat="1" ht="29.25" customHeight="1">
      <c r="A296" s="350"/>
      <c r="B296" s="351"/>
      <c r="C296" s="356"/>
      <c r="D296" s="356"/>
      <c r="E296" s="357"/>
      <c r="F296" s="357"/>
      <c r="G296" s="357"/>
      <c r="H296" s="357"/>
      <c r="I296" s="357"/>
      <c r="J296" s="358"/>
      <c r="K296" s="358"/>
      <c r="L296" s="358"/>
      <c r="M296" s="357"/>
      <c r="N296" s="358"/>
      <c r="O296" s="358"/>
      <c r="P296" s="358"/>
      <c r="Q296" s="358"/>
      <c r="T296" s="145"/>
    </row>
    <row r="297" spans="1:20" s="130" customFormat="1" ht="29.25" customHeight="1">
      <c r="A297" s="350"/>
      <c r="B297" s="351"/>
      <c r="C297" s="356"/>
      <c r="D297" s="356"/>
      <c r="E297" s="357"/>
      <c r="F297" s="357"/>
      <c r="G297" s="357"/>
      <c r="H297" s="357"/>
      <c r="I297" s="357"/>
      <c r="J297" s="358"/>
      <c r="K297" s="358"/>
      <c r="L297" s="358"/>
      <c r="M297" s="357"/>
      <c r="N297" s="358"/>
      <c r="O297" s="358"/>
      <c r="P297" s="358"/>
      <c r="Q297" s="358"/>
      <c r="T297" s="145"/>
    </row>
    <row r="298" spans="1:20" s="130" customFormat="1" ht="29.25" customHeight="1">
      <c r="A298" s="350"/>
      <c r="B298" s="351"/>
      <c r="C298" s="356"/>
      <c r="D298" s="356"/>
      <c r="E298" s="357"/>
      <c r="F298" s="357"/>
      <c r="G298" s="357"/>
      <c r="H298" s="357"/>
      <c r="I298" s="357"/>
      <c r="J298" s="358"/>
      <c r="K298" s="358"/>
      <c r="L298" s="358"/>
      <c r="M298" s="357"/>
      <c r="N298" s="358"/>
      <c r="O298" s="358"/>
      <c r="P298" s="358"/>
      <c r="Q298" s="358"/>
      <c r="T298" s="145"/>
    </row>
    <row r="299" spans="1:20" s="130" customFormat="1" ht="29.25" customHeight="1">
      <c r="A299" s="350"/>
      <c r="B299" s="351"/>
      <c r="C299" s="356"/>
      <c r="D299" s="356"/>
      <c r="E299" s="357"/>
      <c r="F299" s="357"/>
      <c r="G299" s="357"/>
      <c r="H299" s="357"/>
      <c r="I299" s="357"/>
      <c r="J299" s="358"/>
      <c r="K299" s="358"/>
      <c r="L299" s="358"/>
      <c r="M299" s="357"/>
      <c r="N299" s="358"/>
      <c r="O299" s="358"/>
      <c r="P299" s="358"/>
      <c r="Q299" s="358"/>
      <c r="T299" s="145"/>
    </row>
    <row r="300" spans="1:20" s="130" customFormat="1" ht="29.25" customHeight="1">
      <c r="A300" s="350"/>
      <c r="B300" s="351"/>
      <c r="C300" s="356"/>
      <c r="D300" s="356"/>
      <c r="E300" s="357"/>
      <c r="F300" s="357"/>
      <c r="G300" s="357"/>
      <c r="H300" s="357"/>
      <c r="I300" s="357"/>
      <c r="J300" s="358"/>
      <c r="K300" s="358"/>
      <c r="L300" s="358"/>
      <c r="M300" s="357"/>
      <c r="N300" s="358"/>
      <c r="O300" s="358"/>
      <c r="P300" s="358"/>
      <c r="Q300" s="358"/>
      <c r="T300" s="145"/>
    </row>
    <row r="301" spans="1:20" s="130" customFormat="1" ht="29.25" customHeight="1">
      <c r="A301" s="350"/>
      <c r="B301" s="351"/>
      <c r="C301" s="356"/>
      <c r="D301" s="356"/>
      <c r="E301" s="357"/>
      <c r="F301" s="357"/>
      <c r="G301" s="357"/>
      <c r="H301" s="357"/>
      <c r="I301" s="357"/>
      <c r="J301" s="358"/>
      <c r="K301" s="358"/>
      <c r="L301" s="358"/>
      <c r="M301" s="357"/>
      <c r="N301" s="358"/>
      <c r="O301" s="358"/>
      <c r="P301" s="358"/>
      <c r="Q301" s="358"/>
      <c r="T301" s="145"/>
    </row>
    <row r="302" spans="1:20" s="130" customFormat="1" ht="29.25" customHeight="1">
      <c r="A302" s="350"/>
      <c r="B302" s="351"/>
      <c r="C302" s="356"/>
      <c r="D302" s="356"/>
      <c r="E302" s="357"/>
      <c r="F302" s="357"/>
      <c r="G302" s="357"/>
      <c r="H302" s="357"/>
      <c r="I302" s="357"/>
      <c r="J302" s="358"/>
      <c r="K302" s="358"/>
      <c r="L302" s="358"/>
      <c r="M302" s="357"/>
      <c r="N302" s="358"/>
      <c r="O302" s="358"/>
      <c r="P302" s="358"/>
      <c r="Q302" s="358"/>
      <c r="T302" s="145"/>
    </row>
    <row r="303" spans="1:20" s="130" customFormat="1" ht="29.25" customHeight="1">
      <c r="A303" s="350"/>
      <c r="B303" s="351"/>
      <c r="C303" s="356"/>
      <c r="D303" s="356"/>
      <c r="E303" s="357"/>
      <c r="F303" s="357"/>
      <c r="G303" s="357"/>
      <c r="H303" s="357"/>
      <c r="I303" s="357"/>
      <c r="J303" s="358"/>
      <c r="K303" s="358"/>
      <c r="L303" s="358"/>
      <c r="M303" s="357"/>
      <c r="N303" s="358"/>
      <c r="O303" s="358"/>
      <c r="P303" s="358"/>
      <c r="Q303" s="358"/>
      <c r="T303" s="145"/>
    </row>
    <row r="304" spans="1:20" s="130" customFormat="1" ht="29.25" customHeight="1">
      <c r="A304" s="350"/>
      <c r="B304" s="351"/>
      <c r="C304" s="356"/>
      <c r="D304" s="356"/>
      <c r="E304" s="357"/>
      <c r="F304" s="357"/>
      <c r="G304" s="357"/>
      <c r="H304" s="357"/>
      <c r="I304" s="357"/>
      <c r="J304" s="358"/>
      <c r="K304" s="358"/>
      <c r="L304" s="358"/>
      <c r="M304" s="357"/>
      <c r="N304" s="358"/>
      <c r="O304" s="358"/>
      <c r="P304" s="358"/>
      <c r="Q304" s="358"/>
      <c r="T304" s="145"/>
    </row>
    <row r="305" spans="1:20" s="130" customFormat="1" ht="29.25" customHeight="1">
      <c r="A305" s="350"/>
      <c r="B305" s="351"/>
      <c r="C305" s="356"/>
      <c r="D305" s="356"/>
      <c r="E305" s="357"/>
      <c r="F305" s="357"/>
      <c r="G305" s="357"/>
      <c r="H305" s="357"/>
      <c r="I305" s="357"/>
      <c r="J305" s="358"/>
      <c r="K305" s="358"/>
      <c r="L305" s="358"/>
      <c r="M305" s="357"/>
      <c r="N305" s="358"/>
      <c r="O305" s="358"/>
      <c r="P305" s="358"/>
      <c r="Q305" s="358"/>
      <c r="T305" s="145"/>
    </row>
    <row r="306" spans="1:20" s="130" customFormat="1" ht="29.25" customHeight="1">
      <c r="A306" s="350"/>
      <c r="B306" s="351"/>
      <c r="C306" s="356"/>
      <c r="D306" s="356"/>
      <c r="E306" s="357"/>
      <c r="F306" s="357"/>
      <c r="G306" s="357"/>
      <c r="H306" s="357"/>
      <c r="I306" s="357"/>
      <c r="J306" s="358"/>
      <c r="K306" s="358"/>
      <c r="L306" s="358"/>
      <c r="M306" s="357"/>
      <c r="N306" s="358"/>
      <c r="O306" s="358"/>
      <c r="P306" s="358"/>
      <c r="Q306" s="358"/>
      <c r="T306" s="145"/>
    </row>
    <row r="307" spans="1:20" s="130" customFormat="1" ht="29.25" customHeight="1">
      <c r="A307" s="350"/>
      <c r="B307" s="351"/>
      <c r="C307" s="356"/>
      <c r="D307" s="356"/>
      <c r="E307" s="357"/>
      <c r="F307" s="357"/>
      <c r="G307" s="357"/>
      <c r="H307" s="357"/>
      <c r="I307" s="357"/>
      <c r="J307" s="358"/>
      <c r="K307" s="358"/>
      <c r="L307" s="358"/>
      <c r="M307" s="357"/>
      <c r="N307" s="358"/>
      <c r="O307" s="358"/>
      <c r="P307" s="358"/>
      <c r="Q307" s="358"/>
      <c r="T307" s="145"/>
    </row>
    <row r="308" spans="1:20" s="130" customFormat="1" ht="29.25" customHeight="1">
      <c r="A308" s="350"/>
      <c r="B308" s="351"/>
      <c r="C308" s="356"/>
      <c r="D308" s="356"/>
      <c r="E308" s="357"/>
      <c r="F308" s="357"/>
      <c r="G308" s="357"/>
      <c r="H308" s="357"/>
      <c r="I308" s="357"/>
      <c r="J308" s="358"/>
      <c r="K308" s="358"/>
      <c r="L308" s="358"/>
      <c r="M308" s="357"/>
      <c r="N308" s="358"/>
      <c r="O308" s="358"/>
      <c r="P308" s="358"/>
      <c r="Q308" s="358"/>
      <c r="T308" s="145"/>
    </row>
    <row r="309" spans="1:20" s="130" customFormat="1" ht="29.25" customHeight="1">
      <c r="A309" s="350"/>
      <c r="B309" s="351"/>
      <c r="C309" s="356"/>
      <c r="D309" s="356"/>
      <c r="E309" s="357"/>
      <c r="F309" s="357"/>
      <c r="G309" s="357"/>
      <c r="H309" s="357"/>
      <c r="I309" s="357"/>
      <c r="J309" s="358"/>
      <c r="K309" s="358"/>
      <c r="L309" s="358"/>
      <c r="M309" s="357"/>
      <c r="N309" s="358"/>
      <c r="O309" s="358"/>
      <c r="P309" s="358"/>
      <c r="Q309" s="358"/>
      <c r="T309" s="145"/>
    </row>
    <row r="310" spans="1:20" s="130" customFormat="1" ht="29.25" customHeight="1">
      <c r="A310" s="350"/>
      <c r="B310" s="351"/>
      <c r="C310" s="356"/>
      <c r="D310" s="356"/>
      <c r="E310" s="357"/>
      <c r="F310" s="357"/>
      <c r="G310" s="357"/>
      <c r="H310" s="357"/>
      <c r="I310" s="357"/>
      <c r="J310" s="358"/>
      <c r="K310" s="358"/>
      <c r="L310" s="358"/>
      <c r="M310" s="357"/>
      <c r="N310" s="358"/>
      <c r="O310" s="358"/>
      <c r="P310" s="358"/>
      <c r="Q310" s="358"/>
      <c r="T310" s="145"/>
    </row>
    <row r="311" spans="1:20" s="130" customFormat="1" ht="29.25" customHeight="1">
      <c r="A311" s="350"/>
      <c r="B311" s="351"/>
      <c r="C311" s="356"/>
      <c r="D311" s="356"/>
      <c r="E311" s="357"/>
      <c r="F311" s="357"/>
      <c r="G311" s="357"/>
      <c r="H311" s="357"/>
      <c r="I311" s="357"/>
      <c r="J311" s="358"/>
      <c r="K311" s="358"/>
      <c r="L311" s="358"/>
      <c r="M311" s="357"/>
      <c r="N311" s="358"/>
      <c r="O311" s="358"/>
      <c r="P311" s="358"/>
      <c r="Q311" s="358"/>
      <c r="T311" s="145"/>
    </row>
    <row r="312" spans="1:20" s="130" customFormat="1" ht="29.25" customHeight="1">
      <c r="A312" s="350"/>
      <c r="B312" s="351"/>
      <c r="C312" s="356"/>
      <c r="D312" s="356"/>
      <c r="E312" s="357"/>
      <c r="F312" s="357"/>
      <c r="G312" s="357"/>
      <c r="H312" s="357"/>
      <c r="I312" s="357"/>
      <c r="J312" s="358"/>
      <c r="K312" s="358"/>
      <c r="L312" s="358"/>
      <c r="M312" s="357"/>
      <c r="N312" s="358"/>
      <c r="O312" s="358"/>
      <c r="P312" s="358"/>
      <c r="Q312" s="358"/>
      <c r="T312" s="145"/>
    </row>
    <row r="313" spans="1:20" s="130" customFormat="1" ht="29.25" customHeight="1">
      <c r="A313" s="350"/>
      <c r="B313" s="351"/>
      <c r="C313" s="356"/>
      <c r="D313" s="356"/>
      <c r="E313" s="357"/>
      <c r="F313" s="357"/>
      <c r="G313" s="357"/>
      <c r="H313" s="357"/>
      <c r="I313" s="357"/>
      <c r="J313" s="358"/>
      <c r="K313" s="358"/>
      <c r="L313" s="358"/>
      <c r="M313" s="357"/>
      <c r="N313" s="358"/>
      <c r="O313" s="358"/>
      <c r="P313" s="358"/>
      <c r="Q313" s="358"/>
      <c r="T313" s="145"/>
    </row>
    <row r="314" spans="1:20" s="130" customFormat="1" ht="29.25" customHeight="1">
      <c r="A314" s="350"/>
      <c r="B314" s="351"/>
      <c r="C314" s="356"/>
      <c r="D314" s="356"/>
      <c r="E314" s="357"/>
      <c r="F314" s="357"/>
      <c r="G314" s="357"/>
      <c r="H314" s="357"/>
      <c r="I314" s="357"/>
      <c r="J314" s="358"/>
      <c r="K314" s="358"/>
      <c r="L314" s="358"/>
      <c r="M314" s="357"/>
      <c r="N314" s="358"/>
      <c r="O314" s="358"/>
      <c r="P314" s="358"/>
      <c r="Q314" s="358"/>
      <c r="T314" s="145"/>
    </row>
    <row r="315" spans="1:20" s="130" customFormat="1" ht="29.25" customHeight="1">
      <c r="A315" s="350"/>
      <c r="B315" s="351"/>
      <c r="C315" s="356"/>
      <c r="D315" s="356"/>
      <c r="E315" s="357"/>
      <c r="F315" s="357"/>
      <c r="G315" s="357"/>
      <c r="H315" s="357"/>
      <c r="I315" s="357"/>
      <c r="J315" s="358"/>
      <c r="K315" s="358"/>
      <c r="L315" s="358"/>
      <c r="M315" s="357"/>
      <c r="N315" s="358"/>
      <c r="O315" s="358"/>
      <c r="P315" s="358"/>
      <c r="Q315" s="358"/>
      <c r="T315" s="145"/>
    </row>
    <row r="316" spans="1:20" s="130" customFormat="1" ht="29.25" customHeight="1">
      <c r="A316" s="350"/>
      <c r="B316" s="351"/>
      <c r="C316" s="356"/>
      <c r="D316" s="356"/>
      <c r="E316" s="357"/>
      <c r="F316" s="357"/>
      <c r="G316" s="357"/>
      <c r="H316" s="357"/>
      <c r="I316" s="357"/>
      <c r="J316" s="358"/>
      <c r="K316" s="358"/>
      <c r="L316" s="358"/>
      <c r="M316" s="357"/>
      <c r="N316" s="358"/>
      <c r="O316" s="358"/>
      <c r="P316" s="358"/>
      <c r="Q316" s="358"/>
      <c r="T316" s="145"/>
    </row>
    <row r="317" spans="1:20" s="130" customFormat="1" ht="29.25" customHeight="1">
      <c r="A317" s="350"/>
      <c r="B317" s="351"/>
      <c r="C317" s="356"/>
      <c r="D317" s="356"/>
      <c r="E317" s="357"/>
      <c r="F317" s="357"/>
      <c r="G317" s="357"/>
      <c r="H317" s="357"/>
      <c r="I317" s="357"/>
      <c r="J317" s="358"/>
      <c r="K317" s="358"/>
      <c r="L317" s="358"/>
      <c r="M317" s="357"/>
      <c r="N317" s="358"/>
      <c r="O317" s="358"/>
      <c r="P317" s="358"/>
      <c r="Q317" s="358"/>
      <c r="T317" s="145"/>
    </row>
    <row r="318" spans="1:20" s="130" customFormat="1" ht="29.25" customHeight="1">
      <c r="A318" s="350"/>
      <c r="B318" s="351"/>
      <c r="C318" s="356"/>
      <c r="D318" s="356"/>
      <c r="E318" s="357"/>
      <c r="F318" s="357"/>
      <c r="G318" s="357"/>
      <c r="H318" s="357"/>
      <c r="I318" s="357"/>
      <c r="J318" s="358"/>
      <c r="K318" s="358"/>
      <c r="L318" s="358"/>
      <c r="M318" s="357"/>
      <c r="N318" s="358"/>
      <c r="O318" s="358"/>
      <c r="P318" s="358"/>
      <c r="Q318" s="358"/>
      <c r="T318" s="145"/>
    </row>
    <row r="319" spans="1:20" s="130" customFormat="1" ht="29.25" customHeight="1">
      <c r="A319" s="350"/>
      <c r="B319" s="351"/>
      <c r="C319" s="356"/>
      <c r="D319" s="356"/>
      <c r="E319" s="357"/>
      <c r="F319" s="357"/>
      <c r="G319" s="357"/>
      <c r="H319" s="357"/>
      <c r="I319" s="357"/>
      <c r="J319" s="358"/>
      <c r="K319" s="358"/>
      <c r="L319" s="358"/>
      <c r="M319" s="357"/>
      <c r="N319" s="358"/>
      <c r="O319" s="358"/>
      <c r="P319" s="358"/>
      <c r="Q319" s="358"/>
      <c r="T319" s="145"/>
    </row>
    <row r="320" spans="1:20" s="130" customFormat="1" ht="29.25" customHeight="1">
      <c r="A320" s="350"/>
      <c r="B320" s="351"/>
      <c r="C320" s="356"/>
      <c r="D320" s="356"/>
      <c r="E320" s="357"/>
      <c r="F320" s="357"/>
      <c r="G320" s="357"/>
      <c r="H320" s="357"/>
      <c r="I320" s="357"/>
      <c r="J320" s="358"/>
      <c r="K320" s="358"/>
      <c r="L320" s="358"/>
      <c r="M320" s="357"/>
      <c r="N320" s="358"/>
      <c r="O320" s="358"/>
      <c r="P320" s="358"/>
      <c r="Q320" s="358"/>
      <c r="T320" s="145"/>
    </row>
    <row r="321" spans="1:20" s="130" customFormat="1" ht="29.25" customHeight="1">
      <c r="A321" s="350"/>
      <c r="B321" s="351"/>
      <c r="C321" s="356"/>
      <c r="D321" s="356"/>
      <c r="E321" s="357"/>
      <c r="F321" s="357"/>
      <c r="G321" s="357"/>
      <c r="H321" s="357"/>
      <c r="I321" s="357"/>
      <c r="J321" s="358"/>
      <c r="K321" s="358"/>
      <c r="L321" s="358"/>
      <c r="M321" s="357"/>
      <c r="N321" s="358"/>
      <c r="O321" s="358"/>
      <c r="P321" s="358"/>
      <c r="Q321" s="358"/>
      <c r="T321" s="145"/>
    </row>
    <row r="322" spans="1:20" s="130" customFormat="1" ht="29.25" customHeight="1">
      <c r="A322" s="350"/>
      <c r="B322" s="351"/>
      <c r="C322" s="356"/>
      <c r="D322" s="356"/>
      <c r="E322" s="357"/>
      <c r="F322" s="357"/>
      <c r="G322" s="357"/>
      <c r="H322" s="357"/>
      <c r="I322" s="357"/>
      <c r="J322" s="358"/>
      <c r="K322" s="358"/>
      <c r="L322" s="358"/>
      <c r="M322" s="357"/>
      <c r="N322" s="358"/>
      <c r="O322" s="358"/>
      <c r="P322" s="358"/>
      <c r="Q322" s="358"/>
      <c r="T322" s="145"/>
    </row>
    <row r="323" spans="1:20" s="130" customFormat="1" ht="29.25" customHeight="1">
      <c r="A323" s="350"/>
      <c r="B323" s="351"/>
      <c r="C323" s="356"/>
      <c r="D323" s="356"/>
      <c r="E323" s="357"/>
      <c r="F323" s="357"/>
      <c r="G323" s="357"/>
      <c r="H323" s="357"/>
      <c r="I323" s="357"/>
      <c r="J323" s="358"/>
      <c r="K323" s="358"/>
      <c r="L323" s="358"/>
      <c r="M323" s="357"/>
      <c r="N323" s="358"/>
      <c r="O323" s="358"/>
      <c r="P323" s="358"/>
      <c r="Q323" s="358"/>
      <c r="T323" s="145"/>
    </row>
    <row r="324" spans="1:20" s="130" customFormat="1" ht="29.25" customHeight="1">
      <c r="A324" s="350"/>
      <c r="B324" s="351"/>
      <c r="C324" s="356"/>
      <c r="D324" s="356"/>
      <c r="E324" s="357"/>
      <c r="F324" s="357"/>
      <c r="G324" s="357"/>
      <c r="H324" s="357"/>
      <c r="I324" s="357"/>
      <c r="J324" s="358"/>
      <c r="K324" s="358"/>
      <c r="L324" s="358"/>
      <c r="M324" s="357"/>
      <c r="N324" s="358"/>
      <c r="O324" s="358"/>
      <c r="P324" s="358"/>
      <c r="Q324" s="358"/>
      <c r="T324" s="145"/>
    </row>
    <row r="325" spans="1:20" s="130" customFormat="1" ht="29.25" customHeight="1">
      <c r="A325" s="350"/>
      <c r="B325" s="351"/>
      <c r="C325" s="356"/>
      <c r="D325" s="356"/>
      <c r="E325" s="357"/>
      <c r="F325" s="357"/>
      <c r="G325" s="357"/>
      <c r="H325" s="357"/>
      <c r="I325" s="357"/>
      <c r="J325" s="358"/>
      <c r="K325" s="358"/>
      <c r="L325" s="358"/>
      <c r="M325" s="357"/>
      <c r="N325" s="358"/>
      <c r="O325" s="358"/>
      <c r="P325" s="358"/>
      <c r="Q325" s="358"/>
      <c r="T325" s="145"/>
    </row>
    <row r="326" spans="1:20" s="130" customFormat="1" ht="29.25" customHeight="1">
      <c r="A326" s="350"/>
      <c r="B326" s="351"/>
      <c r="C326" s="356"/>
      <c r="D326" s="356"/>
      <c r="E326" s="357"/>
      <c r="F326" s="357"/>
      <c r="G326" s="357"/>
      <c r="H326" s="357"/>
      <c r="I326" s="357"/>
      <c r="J326" s="358"/>
      <c r="K326" s="358"/>
      <c r="L326" s="358"/>
      <c r="M326" s="357"/>
      <c r="N326" s="358"/>
      <c r="O326" s="358"/>
      <c r="P326" s="358"/>
      <c r="Q326" s="358"/>
      <c r="T326" s="145"/>
    </row>
    <row r="327" spans="1:20" s="130" customFormat="1" ht="29.25" customHeight="1">
      <c r="A327" s="350"/>
      <c r="B327" s="351"/>
      <c r="C327" s="356"/>
      <c r="D327" s="356"/>
      <c r="E327" s="357"/>
      <c r="F327" s="357"/>
      <c r="G327" s="357"/>
      <c r="H327" s="357"/>
      <c r="I327" s="357"/>
      <c r="J327" s="358"/>
      <c r="K327" s="358"/>
      <c r="L327" s="358"/>
      <c r="M327" s="357"/>
      <c r="N327" s="358"/>
      <c r="O327" s="358"/>
      <c r="P327" s="358"/>
      <c r="Q327" s="358"/>
      <c r="T327" s="145"/>
    </row>
    <row r="328" spans="1:20" s="130" customFormat="1" ht="29.25" customHeight="1">
      <c r="A328" s="350"/>
      <c r="B328" s="351"/>
      <c r="C328" s="356"/>
      <c r="D328" s="356"/>
      <c r="E328" s="357"/>
      <c r="F328" s="357"/>
      <c r="G328" s="357"/>
      <c r="H328" s="357"/>
      <c r="I328" s="357"/>
      <c r="J328" s="358"/>
      <c r="K328" s="358"/>
      <c r="L328" s="358"/>
      <c r="M328" s="357"/>
      <c r="N328" s="358"/>
      <c r="O328" s="358"/>
      <c r="P328" s="358"/>
      <c r="Q328" s="358"/>
      <c r="T328" s="145"/>
    </row>
    <row r="329" spans="1:20" s="130" customFormat="1" ht="29.25" customHeight="1">
      <c r="A329" s="409"/>
      <c r="B329" s="409"/>
      <c r="C329" s="409"/>
      <c r="D329" s="409"/>
      <c r="E329" s="410"/>
      <c r="F329" s="410"/>
      <c r="G329" s="410"/>
      <c r="H329" s="410"/>
      <c r="I329" s="410"/>
      <c r="J329" s="410"/>
      <c r="K329" s="410"/>
      <c r="L329" s="410"/>
      <c r="M329" s="410"/>
      <c r="N329" s="410"/>
      <c r="O329" s="410"/>
      <c r="P329" s="410"/>
      <c r="Q329" s="410"/>
      <c r="T329" s="145"/>
    </row>
    <row r="330" spans="1:20" s="130" customFormat="1" ht="29.25" customHeight="1">
      <c r="A330" s="409"/>
      <c r="B330" s="409"/>
      <c r="C330" s="409"/>
      <c r="D330" s="409"/>
      <c r="E330" s="410"/>
      <c r="F330" s="410"/>
      <c r="G330" s="410"/>
      <c r="H330" s="410"/>
      <c r="I330" s="410"/>
      <c r="J330" s="410"/>
      <c r="K330" s="410"/>
      <c r="L330" s="410"/>
      <c r="M330" s="410"/>
      <c r="N330" s="410"/>
      <c r="O330" s="410"/>
      <c r="P330" s="410"/>
      <c r="Q330" s="410"/>
      <c r="T330" s="145"/>
    </row>
    <row r="331" spans="1:20" s="130" customFormat="1" ht="29.25" customHeight="1">
      <c r="A331" s="409"/>
      <c r="B331" s="409"/>
      <c r="C331" s="409"/>
      <c r="D331" s="409"/>
      <c r="E331" s="410"/>
      <c r="F331" s="410"/>
      <c r="G331" s="410"/>
      <c r="H331" s="410"/>
      <c r="I331" s="410"/>
      <c r="J331" s="410"/>
      <c r="K331" s="410"/>
      <c r="L331" s="410"/>
      <c r="M331" s="410"/>
      <c r="N331" s="410"/>
      <c r="O331" s="410"/>
      <c r="P331" s="410"/>
      <c r="Q331" s="410"/>
      <c r="T331" s="145"/>
    </row>
    <row r="332" spans="1:20" s="130" customFormat="1" ht="7.5" customHeight="1">
      <c r="A332" s="338"/>
      <c r="B332" s="338"/>
      <c r="C332" s="338"/>
      <c r="D332" s="338"/>
      <c r="E332" s="339"/>
      <c r="F332" s="339" t="s">
        <v>806</v>
      </c>
      <c r="G332" s="339">
        <v>8</v>
      </c>
      <c r="H332" s="339" t="s">
        <v>807</v>
      </c>
      <c r="I332" s="339"/>
      <c r="J332" s="339"/>
      <c r="K332" s="339"/>
      <c r="L332" s="339"/>
      <c r="M332" s="339"/>
      <c r="N332" s="339"/>
      <c r="O332" s="339"/>
      <c r="P332" s="339"/>
      <c r="Q332" s="339"/>
      <c r="R332" s="411"/>
      <c r="S332" s="411"/>
      <c r="T332" s="412"/>
    </row>
    <row r="333" spans="2:17" ht="21.75" customHeight="1">
      <c r="B333" s="213" t="s">
        <v>808</v>
      </c>
      <c r="C333" s="213"/>
      <c r="D333" s="213"/>
      <c r="E333" s="385"/>
      <c r="F333" s="386" t="e">
        <f>F100+F93+F85+F79+F73+#REF!+F53+F46+F39+F31+F24+F17+F107+F113+F119+F59+F133</f>
        <v>#REF!</v>
      </c>
      <c r="G333" s="387" t="e">
        <f>G100+G93+G85+G79+G73+#REF!+G53+G46+G39+G31+G24+G17+G107+G113+G59+G126+G133+G140</f>
        <v>#REF!</v>
      </c>
      <c r="H333" s="387"/>
      <c r="I333" s="388"/>
      <c r="Q333" s="405"/>
    </row>
    <row r="334" spans="1:10" ht="11.25">
      <c r="A334" s="389"/>
      <c r="B334" s="390" t="s">
        <v>815</v>
      </c>
      <c r="C334" s="390"/>
      <c r="D334" s="390"/>
      <c r="E334" s="390" t="s">
        <v>810</v>
      </c>
      <c r="F334" s="391">
        <v>4305866</v>
      </c>
      <c r="G334" s="392">
        <v>14872324</v>
      </c>
      <c r="H334" s="393"/>
      <c r="I334" s="390" t="s">
        <v>811</v>
      </c>
      <c r="J334" s="389"/>
    </row>
    <row r="335" spans="1:17" ht="11.25">
      <c r="A335" s="394"/>
      <c r="B335" s="395"/>
      <c r="C335" s="395"/>
      <c r="D335" s="395"/>
      <c r="E335" s="396"/>
      <c r="F335" s="397" t="e">
        <f>F333-F334</f>
        <v>#REF!</v>
      </c>
      <c r="G335" s="398">
        <f>G150</f>
        <v>16683954</v>
      </c>
      <c r="H335" s="398"/>
      <c r="I335" s="396"/>
      <c r="J335" s="394"/>
      <c r="Q335" s="405"/>
    </row>
    <row r="336" spans="1:11" ht="11.25">
      <c r="A336" s="394"/>
      <c r="B336" s="395"/>
      <c r="C336" s="395"/>
      <c r="D336" s="395"/>
      <c r="E336" s="395"/>
      <c r="F336" s="397"/>
      <c r="G336" s="399">
        <f>G334-G335</f>
        <v>-1811630</v>
      </c>
      <c r="H336" s="400"/>
      <c r="I336" s="401" t="s">
        <v>812</v>
      </c>
      <c r="J336" s="402">
        <f>G147+G142+G134+G127+G101+G94+G32</f>
        <v>1997756</v>
      </c>
      <c r="K336" s="402"/>
    </row>
    <row r="337" spans="6:9" ht="11.25">
      <c r="F337" s="386">
        <f>SUM(F340:F341)</f>
        <v>87455</v>
      </c>
      <c r="G337" s="403" t="e">
        <f>G333-G334</f>
        <v>#REF!</v>
      </c>
      <c r="H337" s="403"/>
      <c r="I337" s="404" t="e">
        <f>I335-I336</f>
        <v>#VALUE!</v>
      </c>
    </row>
    <row r="338" spans="5:9" ht="11.25">
      <c r="E338" s="405" t="e">
        <f>F337-F335</f>
        <v>#REF!</v>
      </c>
      <c r="F338" s="386"/>
      <c r="G338" s="406"/>
      <c r="H338" s="406"/>
      <c r="I338" s="407"/>
    </row>
    <row r="339" spans="6:9" ht="11.25">
      <c r="F339" s="386"/>
      <c r="G339" s="406"/>
      <c r="H339" s="406"/>
      <c r="I339" s="407"/>
    </row>
    <row r="340" spans="6:7" ht="11.25">
      <c r="F340" s="408">
        <v>57360</v>
      </c>
      <c r="G340" s="109" t="s">
        <v>813</v>
      </c>
    </row>
    <row r="341" spans="4:10" ht="11.25">
      <c r="D341" s="213"/>
      <c r="E341" s="213"/>
      <c r="F341" s="408">
        <v>30095</v>
      </c>
      <c r="G341" s="164" t="s">
        <v>814</v>
      </c>
      <c r="H341" s="213"/>
      <c r="I341" s="213"/>
      <c r="J341" s="213"/>
    </row>
    <row r="342" spans="4:10" ht="11.25">
      <c r="D342" s="213"/>
      <c r="E342" s="213"/>
      <c r="F342" s="213"/>
      <c r="G342" s="213" t="s">
        <v>816</v>
      </c>
      <c r="H342" s="213"/>
      <c r="I342" s="213"/>
      <c r="J342" s="213"/>
    </row>
    <row r="343" spans="4:10" ht="11.25">
      <c r="D343" s="213"/>
      <c r="E343" s="213"/>
      <c r="F343" s="213"/>
      <c r="G343" s="386"/>
      <c r="H343" s="213"/>
      <c r="I343" s="213"/>
      <c r="J343" s="213"/>
    </row>
    <row r="344" spans="4:10" ht="11.25">
      <c r="D344" s="213"/>
      <c r="E344" s="213"/>
      <c r="F344" s="213"/>
      <c r="G344" s="213"/>
      <c r="H344" s="213"/>
      <c r="I344" s="213"/>
      <c r="J344" s="213"/>
    </row>
    <row r="345" spans="4:10" ht="11.25">
      <c r="D345" s="213"/>
      <c r="E345" s="213"/>
      <c r="F345" s="213"/>
      <c r="G345" s="213"/>
      <c r="H345" s="213"/>
      <c r="I345" s="213"/>
      <c r="J345" s="213"/>
    </row>
    <row r="346" spans="4:10" ht="11.25">
      <c r="D346" s="213"/>
      <c r="E346" s="213"/>
      <c r="F346" s="213"/>
      <c r="G346" s="213"/>
      <c r="H346" s="213"/>
      <c r="I346" s="213"/>
      <c r="J346" s="213"/>
    </row>
    <row r="347" spans="4:10" ht="11.25">
      <c r="D347" s="213"/>
      <c r="E347" s="213"/>
      <c r="F347" s="213"/>
      <c r="G347" s="213"/>
      <c r="H347" s="213"/>
      <c r="I347" s="213"/>
      <c r="J347" s="213"/>
    </row>
    <row r="348" spans="4:10" ht="11.25">
      <c r="D348" s="213"/>
      <c r="E348" s="213"/>
      <c r="F348" s="213"/>
      <c r="G348" s="213"/>
      <c r="H348" s="213"/>
      <c r="I348" s="213"/>
      <c r="J348" s="213"/>
    </row>
    <row r="349" spans="4:10" ht="11.25">
      <c r="D349" s="213"/>
      <c r="E349" s="213"/>
      <c r="F349" s="213"/>
      <c r="G349" s="213"/>
      <c r="H349" s="213"/>
      <c r="I349" s="213"/>
      <c r="J349" s="213"/>
    </row>
    <row r="350" spans="4:10" ht="11.25">
      <c r="D350" s="213"/>
      <c r="E350" s="213"/>
      <c r="F350" s="213"/>
      <c r="G350" s="213"/>
      <c r="H350" s="213"/>
      <c r="I350" s="213"/>
      <c r="J350" s="213"/>
    </row>
    <row r="351" spans="4:10" ht="11.25">
      <c r="D351" s="213"/>
      <c r="E351" s="213"/>
      <c r="F351" s="213"/>
      <c r="G351" s="213"/>
      <c r="H351" s="213"/>
      <c r="I351" s="213"/>
      <c r="J351" s="213"/>
    </row>
    <row r="352" spans="4:10" ht="11.25">
      <c r="D352" s="213"/>
      <c r="E352" s="213"/>
      <c r="F352" s="213"/>
      <c r="G352" s="213"/>
      <c r="H352" s="213"/>
      <c r="I352" s="213"/>
      <c r="J352" s="213"/>
    </row>
    <row r="353" spans="4:10" ht="11.25">
      <c r="D353" s="213"/>
      <c r="E353" s="213"/>
      <c r="F353" s="213"/>
      <c r="G353" s="213"/>
      <c r="H353" s="213"/>
      <c r="I353" s="213"/>
      <c r="J353" s="213"/>
    </row>
    <row r="354" spans="4:10" ht="11.25">
      <c r="D354" s="213"/>
      <c r="E354" s="213"/>
      <c r="F354" s="213"/>
      <c r="G354" s="213"/>
      <c r="H354" s="213"/>
      <c r="I354" s="213"/>
      <c r="J354" s="213"/>
    </row>
    <row r="355" spans="4:10" ht="11.25">
      <c r="D355" s="213"/>
      <c r="E355" s="213"/>
      <c r="F355" s="213"/>
      <c r="G355" s="213"/>
      <c r="H355" s="213"/>
      <c r="I355" s="213"/>
      <c r="J355" s="213"/>
    </row>
    <row r="356" spans="4:10" ht="11.25">
      <c r="D356" s="213"/>
      <c r="E356" s="213"/>
      <c r="F356" s="213"/>
      <c r="G356" s="213"/>
      <c r="H356" s="213"/>
      <c r="I356" s="213"/>
      <c r="J356" s="213"/>
    </row>
    <row r="357" spans="4:10" ht="11.25">
      <c r="D357" s="213"/>
      <c r="E357" s="213"/>
      <c r="F357" s="213"/>
      <c r="G357" s="213"/>
      <c r="H357" s="213"/>
      <c r="I357" s="213"/>
      <c r="J357" s="213"/>
    </row>
    <row r="358" spans="4:10" ht="11.25">
      <c r="D358" s="213"/>
      <c r="E358" s="213"/>
      <c r="F358" s="213"/>
      <c r="G358" s="213"/>
      <c r="H358" s="213"/>
      <c r="I358" s="213"/>
      <c r="J358" s="213"/>
    </row>
    <row r="359" spans="4:10" ht="11.25">
      <c r="D359" s="213"/>
      <c r="E359" s="213"/>
      <c r="F359" s="213"/>
      <c r="G359" s="213"/>
      <c r="H359" s="213"/>
      <c r="I359" s="213"/>
      <c r="J359" s="213"/>
    </row>
    <row r="360" spans="4:10" ht="11.25">
      <c r="D360" s="213"/>
      <c r="E360" s="213"/>
      <c r="F360" s="213"/>
      <c r="G360" s="213"/>
      <c r="H360" s="213"/>
      <c r="I360" s="213"/>
      <c r="J360" s="213"/>
    </row>
    <row r="361" spans="4:10" ht="11.25">
      <c r="D361" s="213"/>
      <c r="E361" s="213"/>
      <c r="F361" s="213"/>
      <c r="G361" s="213"/>
      <c r="H361" s="213"/>
      <c r="I361" s="213"/>
      <c r="J361" s="213"/>
    </row>
    <row r="362" spans="4:10" ht="11.25">
      <c r="D362" s="213"/>
      <c r="E362" s="213"/>
      <c r="F362" s="213"/>
      <c r="G362" s="213"/>
      <c r="H362" s="213"/>
      <c r="I362" s="213"/>
      <c r="J362" s="213"/>
    </row>
    <row r="363" spans="4:10" ht="11.25">
      <c r="D363" s="213"/>
      <c r="E363" s="213"/>
      <c r="F363" s="213"/>
      <c r="G363" s="213"/>
      <c r="H363" s="213"/>
      <c r="I363" s="213"/>
      <c r="J363" s="213"/>
    </row>
    <row r="364" spans="4:10" ht="11.25">
      <c r="D364" s="213"/>
      <c r="E364" s="213"/>
      <c r="F364" s="213"/>
      <c r="G364" s="213"/>
      <c r="H364" s="213"/>
      <c r="I364" s="213"/>
      <c r="J364" s="213"/>
    </row>
    <row r="365" spans="4:10" ht="11.25">
      <c r="D365" s="213"/>
      <c r="E365" s="213"/>
      <c r="F365" s="213"/>
      <c r="G365" s="213"/>
      <c r="H365" s="213"/>
      <c r="I365" s="213"/>
      <c r="J365" s="213"/>
    </row>
    <row r="366" spans="4:10" ht="11.25">
      <c r="D366" s="213"/>
      <c r="E366" s="213"/>
      <c r="F366" s="213"/>
      <c r="G366" s="213"/>
      <c r="H366" s="213"/>
      <c r="I366" s="213"/>
      <c r="J366" s="213"/>
    </row>
    <row r="367" spans="4:10" ht="11.25">
      <c r="D367" s="213"/>
      <c r="E367" s="213"/>
      <c r="F367" s="213"/>
      <c r="G367" s="213"/>
      <c r="H367" s="213"/>
      <c r="I367" s="213"/>
      <c r="J367" s="213"/>
    </row>
    <row r="368" spans="4:10" ht="11.25">
      <c r="D368" s="213"/>
      <c r="E368" s="213"/>
      <c r="F368" s="213"/>
      <c r="G368" s="213"/>
      <c r="H368" s="213"/>
      <c r="I368" s="213"/>
      <c r="J368" s="213"/>
    </row>
    <row r="369" spans="4:10" ht="11.25">
      <c r="D369" s="213"/>
      <c r="E369" s="213"/>
      <c r="F369" s="213"/>
      <c r="G369" s="213"/>
      <c r="H369" s="213"/>
      <c r="I369" s="213"/>
      <c r="J369" s="213"/>
    </row>
    <row r="370" spans="4:10" ht="11.25">
      <c r="D370" s="213"/>
      <c r="E370" s="213"/>
      <c r="F370" s="213"/>
      <c r="G370" s="213"/>
      <c r="H370" s="213"/>
      <c r="I370" s="213"/>
      <c r="J370" s="213"/>
    </row>
    <row r="371" spans="4:10" ht="11.25">
      <c r="D371" s="213"/>
      <c r="E371" s="213"/>
      <c r="F371" s="213"/>
      <c r="G371" s="213"/>
      <c r="H371" s="213"/>
      <c r="I371" s="213"/>
      <c r="J371" s="213"/>
    </row>
    <row r="424" ht="11.25">
      <c r="B424" s="109" t="s">
        <v>817</v>
      </c>
    </row>
    <row r="425" spans="2:9" ht="11.25">
      <c r="B425" s="109" t="s">
        <v>818</v>
      </c>
      <c r="D425" s="413" t="s">
        <v>819</v>
      </c>
      <c r="E425" s="413"/>
      <c r="F425" s="413"/>
      <c r="G425" s="413"/>
      <c r="H425" s="413"/>
      <c r="I425" s="413"/>
    </row>
    <row r="426" spans="4:9" ht="12" thickBot="1">
      <c r="D426" s="414"/>
      <c r="E426" s="414"/>
      <c r="F426" s="414"/>
      <c r="G426" s="414"/>
      <c r="H426" s="414"/>
      <c r="I426" s="414"/>
    </row>
    <row r="427" spans="1:17" ht="12" thickTop="1">
      <c r="A427" s="110" t="s">
        <v>559</v>
      </c>
      <c r="B427" s="111" t="s">
        <v>696</v>
      </c>
      <c r="C427" s="112" t="s">
        <v>697</v>
      </c>
      <c r="D427" s="112" t="s">
        <v>698</v>
      </c>
      <c r="E427" s="112" t="s">
        <v>699</v>
      </c>
      <c r="F427" s="111" t="s">
        <v>700</v>
      </c>
      <c r="G427" s="111"/>
      <c r="H427" s="111" t="s">
        <v>564</v>
      </c>
      <c r="I427" s="111"/>
      <c r="J427" s="111"/>
      <c r="K427" s="111"/>
      <c r="L427" s="111"/>
      <c r="M427" s="111"/>
      <c r="N427" s="111"/>
      <c r="O427" s="111"/>
      <c r="P427" s="111"/>
      <c r="Q427" s="113"/>
    </row>
    <row r="428" spans="1:17" ht="11.25">
      <c r="A428" s="114"/>
      <c r="B428" s="115"/>
      <c r="C428" s="116"/>
      <c r="D428" s="116"/>
      <c r="E428" s="116"/>
      <c r="F428" s="116" t="s">
        <v>701</v>
      </c>
      <c r="G428" s="116" t="s">
        <v>702</v>
      </c>
      <c r="H428" s="115" t="s">
        <v>723</v>
      </c>
      <c r="I428" s="115"/>
      <c r="J428" s="115"/>
      <c r="K428" s="115"/>
      <c r="L428" s="115"/>
      <c r="M428" s="115"/>
      <c r="N428" s="115"/>
      <c r="O428" s="115"/>
      <c r="P428" s="115"/>
      <c r="Q428" s="117"/>
    </row>
    <row r="429" spans="1:17" ht="11.25">
      <c r="A429" s="114"/>
      <c r="B429" s="115"/>
      <c r="C429" s="116"/>
      <c r="D429" s="116"/>
      <c r="E429" s="116"/>
      <c r="F429" s="116"/>
      <c r="G429" s="116"/>
      <c r="H429" s="116" t="s">
        <v>704</v>
      </c>
      <c r="I429" s="115" t="s">
        <v>705</v>
      </c>
      <c r="J429" s="115"/>
      <c r="K429" s="115"/>
      <c r="L429" s="115"/>
      <c r="M429" s="115"/>
      <c r="N429" s="115"/>
      <c r="O429" s="115"/>
      <c r="P429" s="115"/>
      <c r="Q429" s="117"/>
    </row>
    <row r="430" spans="1:17" ht="11.25">
      <c r="A430" s="114"/>
      <c r="B430" s="115"/>
      <c r="C430" s="116"/>
      <c r="D430" s="116"/>
      <c r="E430" s="116"/>
      <c r="F430" s="116"/>
      <c r="G430" s="116"/>
      <c r="H430" s="116"/>
      <c r="I430" s="115" t="s">
        <v>706</v>
      </c>
      <c r="J430" s="115"/>
      <c r="K430" s="115"/>
      <c r="L430" s="115"/>
      <c r="M430" s="115" t="s">
        <v>707</v>
      </c>
      <c r="N430" s="115"/>
      <c r="O430" s="115"/>
      <c r="P430" s="115"/>
      <c r="Q430" s="117"/>
    </row>
    <row r="431" spans="1:17" ht="11.25">
      <c r="A431" s="114"/>
      <c r="B431" s="115"/>
      <c r="C431" s="116"/>
      <c r="D431" s="116"/>
      <c r="E431" s="116"/>
      <c r="F431" s="116"/>
      <c r="G431" s="116"/>
      <c r="H431" s="116"/>
      <c r="I431" s="116" t="s">
        <v>708</v>
      </c>
      <c r="J431" s="115" t="s">
        <v>709</v>
      </c>
      <c r="K431" s="115"/>
      <c r="L431" s="115"/>
      <c r="M431" s="116" t="s">
        <v>710</v>
      </c>
      <c r="N431" s="116" t="s">
        <v>709</v>
      </c>
      <c r="O431" s="116"/>
      <c r="P431" s="116"/>
      <c r="Q431" s="118"/>
    </row>
    <row r="432" spans="1:17" ht="42">
      <c r="A432" s="114"/>
      <c r="B432" s="115"/>
      <c r="C432" s="116"/>
      <c r="D432" s="116"/>
      <c r="E432" s="116"/>
      <c r="F432" s="116"/>
      <c r="G432" s="116"/>
      <c r="H432" s="116"/>
      <c r="I432" s="116"/>
      <c r="J432" s="119" t="s">
        <v>711</v>
      </c>
      <c r="K432" s="119" t="s">
        <v>712</v>
      </c>
      <c r="L432" s="119" t="s">
        <v>713</v>
      </c>
      <c r="M432" s="116"/>
      <c r="N432" s="119" t="s">
        <v>714</v>
      </c>
      <c r="O432" s="119" t="s">
        <v>711</v>
      </c>
      <c r="P432" s="119" t="s">
        <v>712</v>
      </c>
      <c r="Q432" s="120" t="s">
        <v>713</v>
      </c>
    </row>
    <row r="433" spans="1:17" ht="12" thickBot="1">
      <c r="A433" s="121">
        <v>1</v>
      </c>
      <c r="B433" s="122">
        <v>2</v>
      </c>
      <c r="C433" s="122">
        <v>3</v>
      </c>
      <c r="D433" s="122">
        <v>4</v>
      </c>
      <c r="E433" s="122">
        <v>5</v>
      </c>
      <c r="F433" s="122">
        <v>6</v>
      </c>
      <c r="G433" s="122">
        <v>7</v>
      </c>
      <c r="H433" s="122">
        <v>8</v>
      </c>
      <c r="I433" s="122">
        <v>9</v>
      </c>
      <c r="J433" s="122">
        <v>10</v>
      </c>
      <c r="K433" s="122">
        <v>11</v>
      </c>
      <c r="L433" s="122">
        <v>12</v>
      </c>
      <c r="M433" s="122">
        <v>13</v>
      </c>
      <c r="N433" s="122">
        <v>14</v>
      </c>
      <c r="O433" s="122">
        <v>15</v>
      </c>
      <c r="P433" s="122">
        <v>16</v>
      </c>
      <c r="Q433" s="123">
        <v>17</v>
      </c>
    </row>
    <row r="434" spans="1:17" ht="12.75" thickBot="1" thickTop="1">
      <c r="A434" s="124">
        <v>1</v>
      </c>
      <c r="B434" s="125" t="s">
        <v>715</v>
      </c>
      <c r="C434" s="126" t="s">
        <v>716</v>
      </c>
      <c r="D434" s="127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</row>
    <row r="435" spans="1:17" ht="12" thickTop="1">
      <c r="A435" s="158" t="s">
        <v>730</v>
      </c>
      <c r="B435" s="415" t="s">
        <v>725</v>
      </c>
      <c r="C435" s="416"/>
      <c r="D435" s="416"/>
      <c r="E435" s="417"/>
      <c r="F435" s="417"/>
      <c r="G435" s="417"/>
      <c r="H435" s="417"/>
      <c r="I435" s="417"/>
      <c r="J435" s="416"/>
      <c r="K435" s="416"/>
      <c r="L435" s="416"/>
      <c r="M435" s="417"/>
      <c r="N435" s="416"/>
      <c r="O435" s="416"/>
      <c r="P435" s="416"/>
      <c r="Q435" s="418"/>
    </row>
    <row r="436" spans="1:17" ht="22.5">
      <c r="A436" s="165"/>
      <c r="B436" s="419" t="s">
        <v>738</v>
      </c>
      <c r="C436" s="420"/>
      <c r="D436" s="420"/>
      <c r="E436" s="202"/>
      <c r="F436" s="202"/>
      <c r="G436" s="202"/>
      <c r="H436" s="202"/>
      <c r="I436" s="202"/>
      <c r="J436" s="420"/>
      <c r="K436" s="420"/>
      <c r="L436" s="420"/>
      <c r="M436" s="202"/>
      <c r="N436" s="420"/>
      <c r="O436" s="420"/>
      <c r="P436" s="420"/>
      <c r="Q436" s="421"/>
    </row>
    <row r="437" spans="1:17" ht="22.5">
      <c r="A437" s="165"/>
      <c r="B437" s="419" t="s">
        <v>820</v>
      </c>
      <c r="C437" s="420"/>
      <c r="D437" s="420"/>
      <c r="E437" s="202"/>
      <c r="F437" s="202"/>
      <c r="G437" s="202"/>
      <c r="H437" s="202"/>
      <c r="I437" s="202"/>
      <c r="J437" s="420"/>
      <c r="K437" s="420"/>
      <c r="L437" s="420"/>
      <c r="M437" s="202"/>
      <c r="N437" s="420"/>
      <c r="O437" s="420"/>
      <c r="P437" s="420"/>
      <c r="Q437" s="421"/>
    </row>
    <row r="438" spans="1:17" ht="22.5">
      <c r="A438" s="165"/>
      <c r="B438" s="419" t="s">
        <v>821</v>
      </c>
      <c r="C438" s="420"/>
      <c r="D438" s="272" t="s">
        <v>822</v>
      </c>
      <c r="E438" s="202"/>
      <c r="F438" s="202"/>
      <c r="G438" s="202"/>
      <c r="H438" s="202"/>
      <c r="I438" s="202"/>
      <c r="J438" s="420"/>
      <c r="K438" s="420"/>
      <c r="L438" s="420"/>
      <c r="M438" s="202"/>
      <c r="N438" s="420"/>
      <c r="O438" s="420"/>
      <c r="P438" s="420"/>
      <c r="Q438" s="421"/>
    </row>
    <row r="439" spans="1:17" ht="11.25">
      <c r="A439" s="165"/>
      <c r="B439" s="422" t="s">
        <v>780</v>
      </c>
      <c r="C439" s="420"/>
      <c r="D439" s="420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73"/>
    </row>
    <row r="440" spans="1:17" ht="11.25">
      <c r="A440" s="165"/>
      <c r="B440" s="422"/>
      <c r="C440" s="420"/>
      <c r="D440" s="420"/>
      <c r="E440" s="189"/>
      <c r="F440" s="189"/>
      <c r="G440" s="189"/>
      <c r="H440" s="189"/>
      <c r="I440" s="189"/>
      <c r="J440" s="208"/>
      <c r="K440" s="208"/>
      <c r="L440" s="208"/>
      <c r="M440" s="189"/>
      <c r="N440" s="208"/>
      <c r="O440" s="208"/>
      <c r="P440" s="208"/>
      <c r="Q440" s="209"/>
    </row>
    <row r="441" spans="1:17" ht="11.25">
      <c r="A441" s="341"/>
      <c r="B441" s="422" t="s">
        <v>823</v>
      </c>
      <c r="C441" s="420"/>
      <c r="D441" s="420"/>
      <c r="E441" s="189"/>
      <c r="F441" s="189"/>
      <c r="G441" s="189"/>
      <c r="H441" s="189"/>
      <c r="I441" s="189"/>
      <c r="J441" s="208"/>
      <c r="K441" s="208"/>
      <c r="L441" s="208"/>
      <c r="M441" s="189"/>
      <c r="N441" s="208"/>
      <c r="O441" s="208"/>
      <c r="P441" s="208"/>
      <c r="Q441" s="209"/>
    </row>
    <row r="442" spans="1:17" ht="11.25">
      <c r="A442" s="423" t="s">
        <v>734</v>
      </c>
      <c r="B442" s="424" t="s">
        <v>725</v>
      </c>
      <c r="C442" s="425"/>
      <c r="D442" s="425"/>
      <c r="E442" s="426"/>
      <c r="F442" s="426"/>
      <c r="G442" s="426"/>
      <c r="H442" s="426"/>
      <c r="I442" s="426"/>
      <c r="J442" s="425"/>
      <c r="K442" s="425"/>
      <c r="L442" s="425"/>
      <c r="M442" s="426"/>
      <c r="N442" s="425"/>
      <c r="O442" s="425"/>
      <c r="P442" s="425"/>
      <c r="Q442" s="425"/>
    </row>
    <row r="443" spans="1:17" ht="22.5">
      <c r="A443" s="427"/>
      <c r="B443" s="428" t="s">
        <v>738</v>
      </c>
      <c r="C443" s="175"/>
      <c r="D443" s="175"/>
      <c r="E443" s="171"/>
      <c r="F443" s="171"/>
      <c r="G443" s="171"/>
      <c r="H443" s="171"/>
      <c r="I443" s="171"/>
      <c r="J443" s="175"/>
      <c r="K443" s="175"/>
      <c r="L443" s="175"/>
      <c r="M443" s="171"/>
      <c r="N443" s="175"/>
      <c r="O443" s="175"/>
      <c r="P443" s="175"/>
      <c r="Q443" s="175"/>
    </row>
    <row r="444" spans="1:17" ht="22.5">
      <c r="A444" s="427"/>
      <c r="B444" s="428" t="s">
        <v>820</v>
      </c>
      <c r="C444" s="175"/>
      <c r="D444" s="175"/>
      <c r="E444" s="171"/>
      <c r="F444" s="171"/>
      <c r="G444" s="171"/>
      <c r="H444" s="171"/>
      <c r="I444" s="171"/>
      <c r="J444" s="175"/>
      <c r="K444" s="175"/>
      <c r="L444" s="175"/>
      <c r="M444" s="171"/>
      <c r="N444" s="175"/>
      <c r="O444" s="175"/>
      <c r="P444" s="175"/>
      <c r="Q444" s="175"/>
    </row>
    <row r="445" spans="1:17" ht="22.5">
      <c r="A445" s="427"/>
      <c r="B445" s="428" t="s">
        <v>824</v>
      </c>
      <c r="C445" s="175"/>
      <c r="D445" s="429" t="s">
        <v>825</v>
      </c>
      <c r="E445" s="171"/>
      <c r="F445" s="171"/>
      <c r="G445" s="171"/>
      <c r="H445" s="171"/>
      <c r="I445" s="171"/>
      <c r="J445" s="175"/>
      <c r="K445" s="175"/>
      <c r="L445" s="175"/>
      <c r="M445" s="171"/>
      <c r="N445" s="175"/>
      <c r="O445" s="175"/>
      <c r="P445" s="175"/>
      <c r="Q445" s="175"/>
    </row>
    <row r="446" spans="1:17" ht="11.25">
      <c r="A446" s="427"/>
      <c r="B446" s="170" t="s">
        <v>780</v>
      </c>
      <c r="C446" s="175"/>
      <c r="D446" s="175"/>
      <c r="E446" s="171"/>
      <c r="F446" s="171"/>
      <c r="G446" s="171"/>
      <c r="H446" s="171"/>
      <c r="I446" s="171"/>
      <c r="J446" s="171"/>
      <c r="K446" s="171"/>
      <c r="L446" s="171"/>
      <c r="M446" s="171"/>
      <c r="N446" s="171"/>
      <c r="O446" s="171"/>
      <c r="P446" s="171"/>
      <c r="Q446" s="171"/>
    </row>
    <row r="447" spans="1:17" ht="11.25">
      <c r="A447" s="427"/>
      <c r="B447" s="170"/>
      <c r="C447" s="175"/>
      <c r="D447" s="175"/>
      <c r="E447" s="171"/>
      <c r="F447" s="171"/>
      <c r="G447" s="171"/>
      <c r="H447" s="171"/>
      <c r="I447" s="171"/>
      <c r="J447" s="175"/>
      <c r="K447" s="175"/>
      <c r="L447" s="175"/>
      <c r="M447" s="171"/>
      <c r="N447" s="175"/>
      <c r="O447" s="175"/>
      <c r="P447" s="175"/>
      <c r="Q447" s="175"/>
    </row>
    <row r="448" spans="1:17" ht="11.25">
      <c r="A448" s="430"/>
      <c r="B448" s="180" t="s">
        <v>823</v>
      </c>
      <c r="C448" s="181"/>
      <c r="D448" s="181"/>
      <c r="E448" s="431"/>
      <c r="F448" s="431"/>
      <c r="G448" s="431"/>
      <c r="H448" s="431"/>
      <c r="I448" s="431"/>
      <c r="J448" s="181"/>
      <c r="K448" s="181"/>
      <c r="L448" s="181"/>
      <c r="M448" s="431"/>
      <c r="N448" s="181"/>
      <c r="O448" s="181"/>
      <c r="P448" s="181"/>
      <c r="Q448" s="181"/>
    </row>
  </sheetData>
  <sheetProtection/>
  <mergeCells count="90">
    <mergeCell ref="A152:A158"/>
    <mergeCell ref="A160:A165"/>
    <mergeCell ref="A169:A175"/>
    <mergeCell ref="A179:A185"/>
    <mergeCell ref="J336:K336"/>
    <mergeCell ref="G338:H338"/>
    <mergeCell ref="G335:H335"/>
    <mergeCell ref="G336:H336"/>
    <mergeCell ref="G337:H337"/>
    <mergeCell ref="A121:A127"/>
    <mergeCell ref="A128:A134"/>
    <mergeCell ref="A135:A142"/>
    <mergeCell ref="C144:D144"/>
    <mergeCell ref="A143:A149"/>
    <mergeCell ref="A108:A113"/>
    <mergeCell ref="A61:A67"/>
    <mergeCell ref="A25:A32"/>
    <mergeCell ref="A47:A53"/>
    <mergeCell ref="A40:A46"/>
    <mergeCell ref="A33:A39"/>
    <mergeCell ref="A54:A59"/>
    <mergeCell ref="A11:A17"/>
    <mergeCell ref="C150:D150"/>
    <mergeCell ref="C60:D60"/>
    <mergeCell ref="C87:D87"/>
    <mergeCell ref="A150:B150"/>
    <mergeCell ref="A74:A79"/>
    <mergeCell ref="A86:A94"/>
    <mergeCell ref="A68:A73"/>
    <mergeCell ref="A95:A101"/>
    <mergeCell ref="A80:A85"/>
    <mergeCell ref="M431:M432"/>
    <mergeCell ref="A18:A24"/>
    <mergeCell ref="G4:G8"/>
    <mergeCell ref="J7:L7"/>
    <mergeCell ref="F4:F8"/>
    <mergeCell ref="E3:E8"/>
    <mergeCell ref="C3:C8"/>
    <mergeCell ref="C10:D10"/>
    <mergeCell ref="D3:D8"/>
    <mergeCell ref="A3:A8"/>
    <mergeCell ref="H4:Q4"/>
    <mergeCell ref="I5:Q5"/>
    <mergeCell ref="M7:M8"/>
    <mergeCell ref="H5:H8"/>
    <mergeCell ref="I6:L6"/>
    <mergeCell ref="C36:D36"/>
    <mergeCell ref="G333:H333"/>
    <mergeCell ref="G428:G432"/>
    <mergeCell ref="C427:C432"/>
    <mergeCell ref="F428:F432"/>
    <mergeCell ref="G339:H339"/>
    <mergeCell ref="G202:H202"/>
    <mergeCell ref="G203:H203"/>
    <mergeCell ref="G204:H204"/>
    <mergeCell ref="G205:H205"/>
    <mergeCell ref="A442:A448"/>
    <mergeCell ref="D425:I426"/>
    <mergeCell ref="C434:D434"/>
    <mergeCell ref="A435:A440"/>
    <mergeCell ref="I431:I432"/>
    <mergeCell ref="I429:Q429"/>
    <mergeCell ref="I430:L430"/>
    <mergeCell ref="M430:Q430"/>
    <mergeCell ref="N431:Q431"/>
    <mergeCell ref="J431:L431"/>
    <mergeCell ref="A427:A432"/>
    <mergeCell ref="A102:A107"/>
    <mergeCell ref="B427:B432"/>
    <mergeCell ref="H428:Q428"/>
    <mergeCell ref="E427:E432"/>
    <mergeCell ref="F427:G427"/>
    <mergeCell ref="H427:Q427"/>
    <mergeCell ref="D427:D432"/>
    <mergeCell ref="G334:H334"/>
    <mergeCell ref="H429:H432"/>
    <mergeCell ref="A189:A195"/>
    <mergeCell ref="A114:A120"/>
    <mergeCell ref="O1:Q1"/>
    <mergeCell ref="A1:M1"/>
    <mergeCell ref="F3:G3"/>
    <mergeCell ref="B3:B8"/>
    <mergeCell ref="M6:Q6"/>
    <mergeCell ref="N7:Q7"/>
    <mergeCell ref="I7:I8"/>
    <mergeCell ref="H3:Q3"/>
    <mergeCell ref="J205:K205"/>
    <mergeCell ref="G206:H206"/>
    <mergeCell ref="G207:H207"/>
    <mergeCell ref="G208:H208"/>
  </mergeCells>
  <printOptions horizontalCentered="1"/>
  <pageMargins left="0.1968503937007874" right="0.1968503937007874" top="0.1968503937007874" bottom="0.1968503937007874" header="0.1968503937007874" footer="0.5118110236220472"/>
  <pageSetup firstPageNumber="26" useFirstPageNumber="1" horizontalDpi="600" verticalDpi="600" orientation="landscape" paperSize="9" scale="67" r:id="rId1"/>
  <headerFooter alignWithMargins="0">
    <oddHeader>&amp;R&amp;9
</oddHeader>
  </headerFooter>
  <rowBreaks count="3" manualBreakCount="3">
    <brk id="46" max="18" man="1"/>
    <brk id="85" max="18" man="1"/>
    <brk id="12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="90" zoomScaleNormal="90" workbookViewId="0" topLeftCell="A1">
      <selection activeCell="J17" sqref="J17"/>
    </sheetView>
  </sheetViews>
  <sheetFormatPr defaultColWidth="9.33203125" defaultRowHeight="12.75"/>
  <cols>
    <col min="1" max="1" width="5.5" style="433" customWidth="1"/>
    <col min="2" max="2" width="42.83203125" style="433" customWidth="1"/>
    <col min="3" max="3" width="6.83203125" style="433" customWidth="1"/>
    <col min="4" max="4" width="9.16015625" style="433" customWidth="1"/>
    <col min="5" max="5" width="13.83203125" style="433" customWidth="1"/>
    <col min="6" max="6" width="12.5" style="433" customWidth="1"/>
    <col min="7" max="7" width="12.33203125" style="433" customWidth="1"/>
    <col min="8" max="8" width="8.16015625" style="433" customWidth="1"/>
    <col min="9" max="9" width="11.5" style="433" customWidth="1"/>
    <col min="10" max="10" width="12" style="433" customWidth="1"/>
    <col min="11" max="11" width="10.33203125" style="433" customWidth="1"/>
    <col min="12" max="12" width="12.83203125" style="433" customWidth="1"/>
    <col min="13" max="13" width="14.83203125" style="433" hidden="1" customWidth="1"/>
    <col min="14" max="16384" width="10.66015625" style="433" customWidth="1"/>
  </cols>
  <sheetData>
    <row r="1" spans="1:12" ht="16.5">
      <c r="A1" s="432" t="s">
        <v>848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</row>
    <row r="2" spans="1:12" ht="10.5" customHeigh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13" ht="15" customHeight="1">
      <c r="A3" s="435" t="s">
        <v>559</v>
      </c>
      <c r="B3" s="435" t="s">
        <v>849</v>
      </c>
      <c r="C3" s="436" t="s">
        <v>1</v>
      </c>
      <c r="D3" s="436" t="s">
        <v>2</v>
      </c>
      <c r="E3" s="437" t="s">
        <v>850</v>
      </c>
      <c r="F3" s="438" t="s">
        <v>851</v>
      </c>
      <c r="G3" s="439"/>
      <c r="H3" s="439"/>
      <c r="I3" s="440"/>
      <c r="J3" s="437" t="s">
        <v>852</v>
      </c>
      <c r="K3" s="437"/>
      <c r="L3" s="437" t="s">
        <v>853</v>
      </c>
      <c r="M3" s="437" t="s">
        <v>854</v>
      </c>
    </row>
    <row r="4" spans="1:13" ht="15" customHeight="1">
      <c r="A4" s="435"/>
      <c r="B4" s="435"/>
      <c r="C4" s="441"/>
      <c r="D4" s="441"/>
      <c r="E4" s="437"/>
      <c r="F4" s="437" t="s">
        <v>650</v>
      </c>
      <c r="G4" s="442" t="s">
        <v>700</v>
      </c>
      <c r="H4" s="443"/>
      <c r="I4" s="444"/>
      <c r="J4" s="437" t="s">
        <v>650</v>
      </c>
      <c r="K4" s="437" t="s">
        <v>855</v>
      </c>
      <c r="L4" s="437"/>
      <c r="M4" s="437"/>
    </row>
    <row r="5" spans="1:13" ht="18" customHeight="1">
      <c r="A5" s="435"/>
      <c r="B5" s="435"/>
      <c r="C5" s="441"/>
      <c r="D5" s="441"/>
      <c r="E5" s="437"/>
      <c r="F5" s="437"/>
      <c r="G5" s="445" t="s">
        <v>856</v>
      </c>
      <c r="H5" s="442" t="s">
        <v>700</v>
      </c>
      <c r="I5" s="444"/>
      <c r="J5" s="437"/>
      <c r="K5" s="437"/>
      <c r="L5" s="437"/>
      <c r="M5" s="437"/>
    </row>
    <row r="6" spans="1:13" ht="42" customHeight="1">
      <c r="A6" s="435"/>
      <c r="B6" s="435"/>
      <c r="C6" s="446"/>
      <c r="D6" s="446"/>
      <c r="E6" s="437"/>
      <c r="F6" s="437"/>
      <c r="G6" s="447"/>
      <c r="H6" s="448" t="s">
        <v>857</v>
      </c>
      <c r="I6" s="448" t="s">
        <v>858</v>
      </c>
      <c r="J6" s="437"/>
      <c r="K6" s="437"/>
      <c r="L6" s="437"/>
      <c r="M6" s="437"/>
    </row>
    <row r="7" spans="1:13" ht="7.5" customHeight="1">
      <c r="A7" s="449">
        <v>1</v>
      </c>
      <c r="B7" s="449">
        <v>2</v>
      </c>
      <c r="C7" s="449">
        <v>3</v>
      </c>
      <c r="D7" s="449">
        <v>4</v>
      </c>
      <c r="E7" s="449">
        <v>5</v>
      </c>
      <c r="F7" s="449">
        <v>6</v>
      </c>
      <c r="G7" s="449">
        <v>7</v>
      </c>
      <c r="H7" s="449">
        <v>8</v>
      </c>
      <c r="I7" s="449">
        <v>9</v>
      </c>
      <c r="J7" s="449">
        <v>10</v>
      </c>
      <c r="K7" s="449">
        <v>11</v>
      </c>
      <c r="L7" s="449"/>
      <c r="M7" s="449">
        <v>13</v>
      </c>
    </row>
    <row r="8" spans="1:13" ht="24.75" customHeight="1">
      <c r="A8" s="450" t="s">
        <v>574</v>
      </c>
      <c r="B8" s="451" t="s">
        <v>859</v>
      </c>
      <c r="C8" s="452" t="s">
        <v>132</v>
      </c>
      <c r="D8" s="452" t="s">
        <v>137</v>
      </c>
      <c r="E8" s="453">
        <v>3032</v>
      </c>
      <c r="F8" s="453">
        <f aca="true" t="shared" si="0" ref="F8:F19">G8</f>
        <v>30110</v>
      </c>
      <c r="G8" s="453">
        <v>30110</v>
      </c>
      <c r="H8" s="450" t="s">
        <v>716</v>
      </c>
      <c r="I8" s="450" t="s">
        <v>716</v>
      </c>
      <c r="J8" s="453">
        <v>31295</v>
      </c>
      <c r="K8" s="450" t="s">
        <v>716</v>
      </c>
      <c r="L8" s="453">
        <f aca="true" t="shared" si="1" ref="L8:L24">E8+F8-J8</f>
        <v>1847</v>
      </c>
      <c r="M8" s="453">
        <v>0</v>
      </c>
    </row>
    <row r="9" spans="1:13" ht="24.75" customHeight="1">
      <c r="A9" s="450" t="s">
        <v>577</v>
      </c>
      <c r="B9" s="451" t="s">
        <v>860</v>
      </c>
      <c r="C9" s="452" t="s">
        <v>132</v>
      </c>
      <c r="D9" s="452" t="s">
        <v>137</v>
      </c>
      <c r="E9" s="453">
        <v>4008</v>
      </c>
      <c r="F9" s="453">
        <f t="shared" si="0"/>
        <v>1580</v>
      </c>
      <c r="G9" s="453">
        <v>1580</v>
      </c>
      <c r="H9" s="450" t="s">
        <v>716</v>
      </c>
      <c r="I9" s="450" t="s">
        <v>716</v>
      </c>
      <c r="J9" s="453">
        <v>2330</v>
      </c>
      <c r="K9" s="450" t="s">
        <v>716</v>
      </c>
      <c r="L9" s="453">
        <f t="shared" si="1"/>
        <v>3258</v>
      </c>
      <c r="M9" s="453">
        <v>0</v>
      </c>
    </row>
    <row r="10" spans="1:13" ht="24.75" customHeight="1">
      <c r="A10" s="450" t="s">
        <v>579</v>
      </c>
      <c r="B10" s="451" t="s">
        <v>861</v>
      </c>
      <c r="C10" s="452" t="s">
        <v>132</v>
      </c>
      <c r="D10" s="452" t="s">
        <v>160</v>
      </c>
      <c r="E10" s="453">
        <v>1153</v>
      </c>
      <c r="F10" s="453">
        <f t="shared" si="0"/>
        <v>3100</v>
      </c>
      <c r="G10" s="453">
        <v>3100</v>
      </c>
      <c r="H10" s="450" t="s">
        <v>716</v>
      </c>
      <c r="I10" s="450" t="s">
        <v>716</v>
      </c>
      <c r="J10" s="453">
        <v>4253</v>
      </c>
      <c r="K10" s="450" t="s">
        <v>716</v>
      </c>
      <c r="L10" s="453">
        <f t="shared" si="1"/>
        <v>0</v>
      </c>
      <c r="M10" s="453">
        <v>0</v>
      </c>
    </row>
    <row r="11" spans="1:13" ht="24.75" customHeight="1">
      <c r="A11" s="450" t="s">
        <v>581</v>
      </c>
      <c r="B11" s="451" t="s">
        <v>862</v>
      </c>
      <c r="C11" s="452" t="s">
        <v>132</v>
      </c>
      <c r="D11" s="452" t="s">
        <v>160</v>
      </c>
      <c r="E11" s="453">
        <v>3291</v>
      </c>
      <c r="F11" s="453">
        <f t="shared" si="0"/>
        <v>7722</v>
      </c>
      <c r="G11" s="453">
        <v>7722</v>
      </c>
      <c r="H11" s="450" t="s">
        <v>716</v>
      </c>
      <c r="I11" s="450" t="s">
        <v>716</v>
      </c>
      <c r="J11" s="453">
        <v>8922</v>
      </c>
      <c r="K11" s="450" t="s">
        <v>716</v>
      </c>
      <c r="L11" s="453">
        <f t="shared" si="1"/>
        <v>2091</v>
      </c>
      <c r="M11" s="453">
        <v>0</v>
      </c>
    </row>
    <row r="12" spans="1:13" ht="24.75" customHeight="1">
      <c r="A12" s="450" t="s">
        <v>583</v>
      </c>
      <c r="B12" s="451" t="s">
        <v>863</v>
      </c>
      <c r="C12" s="452" t="s">
        <v>132</v>
      </c>
      <c r="D12" s="452" t="s">
        <v>160</v>
      </c>
      <c r="E12" s="453">
        <v>42168</v>
      </c>
      <c r="F12" s="453">
        <f t="shared" si="0"/>
        <v>37800</v>
      </c>
      <c r="G12" s="453">
        <v>37800</v>
      </c>
      <c r="H12" s="450" t="s">
        <v>716</v>
      </c>
      <c r="I12" s="450" t="s">
        <v>716</v>
      </c>
      <c r="J12" s="453">
        <v>71768</v>
      </c>
      <c r="K12" s="450" t="s">
        <v>716</v>
      </c>
      <c r="L12" s="453">
        <f t="shared" si="1"/>
        <v>8200</v>
      </c>
      <c r="M12" s="453">
        <v>0</v>
      </c>
    </row>
    <row r="13" spans="1:13" ht="24.75" customHeight="1">
      <c r="A13" s="450" t="s">
        <v>585</v>
      </c>
      <c r="B13" s="451" t="s">
        <v>864</v>
      </c>
      <c r="C13" s="452" t="s">
        <v>132</v>
      </c>
      <c r="D13" s="452" t="s">
        <v>160</v>
      </c>
      <c r="E13" s="453">
        <v>3608</v>
      </c>
      <c r="F13" s="453">
        <f t="shared" si="0"/>
        <v>39000</v>
      </c>
      <c r="G13" s="453">
        <v>39000</v>
      </c>
      <c r="H13" s="450" t="s">
        <v>716</v>
      </c>
      <c r="I13" s="450" t="s">
        <v>716</v>
      </c>
      <c r="J13" s="453">
        <v>36000</v>
      </c>
      <c r="K13" s="450" t="s">
        <v>716</v>
      </c>
      <c r="L13" s="453">
        <f t="shared" si="1"/>
        <v>6608</v>
      </c>
      <c r="M13" s="453">
        <v>0</v>
      </c>
    </row>
    <row r="14" spans="1:13" ht="24.75" customHeight="1">
      <c r="A14" s="450" t="s">
        <v>587</v>
      </c>
      <c r="B14" s="454" t="s">
        <v>864</v>
      </c>
      <c r="C14" s="455" t="s">
        <v>326</v>
      </c>
      <c r="D14" s="455" t="s">
        <v>350</v>
      </c>
      <c r="E14" s="456">
        <v>8496</v>
      </c>
      <c r="F14" s="453">
        <f t="shared" si="0"/>
        <v>42650</v>
      </c>
      <c r="G14" s="456">
        <v>42650</v>
      </c>
      <c r="H14" s="457" t="s">
        <v>716</v>
      </c>
      <c r="I14" s="457" t="s">
        <v>716</v>
      </c>
      <c r="J14" s="456">
        <v>43546</v>
      </c>
      <c r="K14" s="457" t="s">
        <v>716</v>
      </c>
      <c r="L14" s="453">
        <f t="shared" si="1"/>
        <v>7600</v>
      </c>
      <c r="M14" s="456">
        <v>0</v>
      </c>
    </row>
    <row r="15" spans="1:13" ht="24.75" customHeight="1">
      <c r="A15" s="450" t="s">
        <v>589</v>
      </c>
      <c r="B15" s="451" t="s">
        <v>865</v>
      </c>
      <c r="C15" s="452" t="s">
        <v>252</v>
      </c>
      <c r="D15" s="452" t="s">
        <v>257</v>
      </c>
      <c r="E15" s="453">
        <v>2565</v>
      </c>
      <c r="F15" s="453">
        <f t="shared" si="0"/>
        <v>10100</v>
      </c>
      <c r="G15" s="453">
        <v>10100</v>
      </c>
      <c r="H15" s="450" t="s">
        <v>716</v>
      </c>
      <c r="I15" s="450" t="s">
        <v>716</v>
      </c>
      <c r="J15" s="453">
        <v>12539</v>
      </c>
      <c r="K15" s="450" t="s">
        <v>716</v>
      </c>
      <c r="L15" s="453">
        <f t="shared" si="1"/>
        <v>126</v>
      </c>
      <c r="M15" s="453">
        <v>0</v>
      </c>
    </row>
    <row r="16" spans="1:13" ht="24.75" customHeight="1">
      <c r="A16" s="450" t="s">
        <v>591</v>
      </c>
      <c r="B16" s="451" t="s">
        <v>866</v>
      </c>
      <c r="C16" s="452" t="s">
        <v>326</v>
      </c>
      <c r="D16" s="452" t="s">
        <v>331</v>
      </c>
      <c r="E16" s="453">
        <v>22043</v>
      </c>
      <c r="F16" s="453">
        <f t="shared" si="0"/>
        <v>54900</v>
      </c>
      <c r="G16" s="453">
        <v>54900</v>
      </c>
      <c r="H16" s="450" t="s">
        <v>716</v>
      </c>
      <c r="I16" s="450" t="s">
        <v>716</v>
      </c>
      <c r="J16" s="453">
        <v>51600</v>
      </c>
      <c r="K16" s="450" t="s">
        <v>716</v>
      </c>
      <c r="L16" s="453">
        <f t="shared" si="1"/>
        <v>25343</v>
      </c>
      <c r="M16" s="453">
        <v>0</v>
      </c>
    </row>
    <row r="17" spans="1:13" ht="24.75" customHeight="1">
      <c r="A17" s="450" t="s">
        <v>593</v>
      </c>
      <c r="B17" s="451" t="s">
        <v>867</v>
      </c>
      <c r="C17" s="452" t="s">
        <v>326</v>
      </c>
      <c r="D17" s="452" t="s">
        <v>331</v>
      </c>
      <c r="E17" s="453">
        <v>35229</v>
      </c>
      <c r="F17" s="453">
        <f t="shared" si="0"/>
        <v>85600</v>
      </c>
      <c r="G17" s="453">
        <v>85600</v>
      </c>
      <c r="H17" s="450" t="s">
        <v>716</v>
      </c>
      <c r="I17" s="450" t="s">
        <v>716</v>
      </c>
      <c r="J17" s="453">
        <v>120829</v>
      </c>
      <c r="K17" s="450" t="s">
        <v>716</v>
      </c>
      <c r="L17" s="453">
        <f t="shared" si="1"/>
        <v>0</v>
      </c>
      <c r="M17" s="453">
        <v>0</v>
      </c>
    </row>
    <row r="18" spans="1:13" ht="24.75" customHeight="1">
      <c r="A18" s="450" t="s">
        <v>595</v>
      </c>
      <c r="B18" s="451" t="s">
        <v>867</v>
      </c>
      <c r="C18" s="452" t="s">
        <v>326</v>
      </c>
      <c r="D18" s="452" t="s">
        <v>350</v>
      </c>
      <c r="E18" s="453">
        <v>386</v>
      </c>
      <c r="F18" s="453">
        <f t="shared" si="0"/>
        <v>0</v>
      </c>
      <c r="G18" s="453">
        <v>0</v>
      </c>
      <c r="H18" s="450" t="s">
        <v>716</v>
      </c>
      <c r="I18" s="450" t="s">
        <v>716</v>
      </c>
      <c r="J18" s="453">
        <v>386</v>
      </c>
      <c r="K18" s="450" t="s">
        <v>716</v>
      </c>
      <c r="L18" s="453">
        <f t="shared" si="1"/>
        <v>0</v>
      </c>
      <c r="M18" s="453">
        <v>0</v>
      </c>
    </row>
    <row r="19" spans="1:13" ht="24.75" customHeight="1">
      <c r="A19" s="450" t="s">
        <v>597</v>
      </c>
      <c r="B19" s="454" t="s">
        <v>868</v>
      </c>
      <c r="C19" s="455" t="s">
        <v>869</v>
      </c>
      <c r="D19" s="455" t="s">
        <v>870</v>
      </c>
      <c r="E19" s="456">
        <v>24</v>
      </c>
      <c r="F19" s="453">
        <f t="shared" si="0"/>
        <v>20200</v>
      </c>
      <c r="G19" s="456">
        <v>20200</v>
      </c>
      <c r="H19" s="457" t="s">
        <v>716</v>
      </c>
      <c r="I19" s="457" t="s">
        <v>716</v>
      </c>
      <c r="J19" s="456">
        <v>20224</v>
      </c>
      <c r="K19" s="457" t="s">
        <v>716</v>
      </c>
      <c r="L19" s="453">
        <f t="shared" si="1"/>
        <v>0</v>
      </c>
      <c r="M19" s="456"/>
    </row>
    <row r="20" spans="1:13" ht="24.75" customHeight="1">
      <c r="A20" s="450" t="s">
        <v>599</v>
      </c>
      <c r="B20" s="454" t="s">
        <v>871</v>
      </c>
      <c r="C20" s="455" t="s">
        <v>326</v>
      </c>
      <c r="D20" s="455" t="s">
        <v>342</v>
      </c>
      <c r="E20" s="456">
        <v>4.96</v>
      </c>
      <c r="F20" s="456">
        <v>0</v>
      </c>
      <c r="G20" s="456">
        <v>0</v>
      </c>
      <c r="H20" s="457" t="s">
        <v>716</v>
      </c>
      <c r="I20" s="457" t="s">
        <v>716</v>
      </c>
      <c r="J20" s="456">
        <v>0</v>
      </c>
      <c r="K20" s="457" t="s">
        <v>716</v>
      </c>
      <c r="L20" s="458">
        <f t="shared" si="1"/>
        <v>4.96</v>
      </c>
      <c r="M20" s="456">
        <v>0</v>
      </c>
    </row>
    <row r="21" spans="1:13" ht="24.75" customHeight="1">
      <c r="A21" s="450" t="s">
        <v>601</v>
      </c>
      <c r="B21" s="459" t="s">
        <v>576</v>
      </c>
      <c r="C21" s="460" t="s">
        <v>76</v>
      </c>
      <c r="D21" s="460" t="s">
        <v>93</v>
      </c>
      <c r="E21" s="456">
        <v>9</v>
      </c>
      <c r="F21" s="453">
        <v>1</v>
      </c>
      <c r="G21" s="456">
        <v>1</v>
      </c>
      <c r="H21" s="457"/>
      <c r="I21" s="457"/>
      <c r="J21" s="456">
        <v>0</v>
      </c>
      <c r="K21" s="457"/>
      <c r="L21" s="453">
        <f t="shared" si="1"/>
        <v>10</v>
      </c>
      <c r="M21" s="456"/>
    </row>
    <row r="22" spans="1:13" ht="24.75" customHeight="1">
      <c r="A22" s="450" t="s">
        <v>603</v>
      </c>
      <c r="B22" s="459" t="s">
        <v>576</v>
      </c>
      <c r="C22" s="460" t="s">
        <v>76</v>
      </c>
      <c r="D22" s="460" t="s">
        <v>872</v>
      </c>
      <c r="E22" s="456">
        <v>0</v>
      </c>
      <c r="F22" s="453">
        <f>G22</f>
        <v>3005</v>
      </c>
      <c r="G22" s="456">
        <v>3005</v>
      </c>
      <c r="H22" s="457"/>
      <c r="I22" s="457"/>
      <c r="J22" s="456">
        <v>3005</v>
      </c>
      <c r="K22" s="457"/>
      <c r="L22" s="453">
        <f t="shared" si="1"/>
        <v>0</v>
      </c>
      <c r="M22" s="456"/>
    </row>
    <row r="23" spans="1:13" ht="24.75" customHeight="1">
      <c r="A23" s="450" t="s">
        <v>605</v>
      </c>
      <c r="B23" s="459" t="s">
        <v>576</v>
      </c>
      <c r="C23" s="460" t="s">
        <v>76</v>
      </c>
      <c r="D23" s="460" t="s">
        <v>873</v>
      </c>
      <c r="E23" s="456">
        <v>0</v>
      </c>
      <c r="F23" s="453">
        <f>G23</f>
        <v>1000</v>
      </c>
      <c r="G23" s="456">
        <v>1000</v>
      </c>
      <c r="H23" s="457" t="s">
        <v>716</v>
      </c>
      <c r="I23" s="457" t="s">
        <v>716</v>
      </c>
      <c r="J23" s="456">
        <v>1000</v>
      </c>
      <c r="K23" s="457" t="s">
        <v>716</v>
      </c>
      <c r="L23" s="453">
        <f t="shared" si="1"/>
        <v>0</v>
      </c>
      <c r="M23" s="456"/>
    </row>
    <row r="24" spans="1:13" ht="24.75" customHeight="1" thickBot="1">
      <c r="A24" s="450" t="s">
        <v>607</v>
      </c>
      <c r="B24" s="459" t="s">
        <v>576</v>
      </c>
      <c r="C24" s="460" t="s">
        <v>237</v>
      </c>
      <c r="D24" s="460" t="s">
        <v>874</v>
      </c>
      <c r="E24" s="456">
        <v>8</v>
      </c>
      <c r="F24" s="453">
        <f>G24</f>
        <v>4516</v>
      </c>
      <c r="G24" s="456">
        <v>4516</v>
      </c>
      <c r="H24" s="457" t="s">
        <v>716</v>
      </c>
      <c r="I24" s="457" t="s">
        <v>716</v>
      </c>
      <c r="J24" s="456">
        <v>4500</v>
      </c>
      <c r="K24" s="457" t="s">
        <v>716</v>
      </c>
      <c r="L24" s="453">
        <f t="shared" si="1"/>
        <v>24</v>
      </c>
      <c r="M24" s="456"/>
    </row>
    <row r="25" spans="1:13" s="466" customFormat="1" ht="24.75" customHeight="1" thickBot="1" thickTop="1">
      <c r="A25" s="461" t="s">
        <v>875</v>
      </c>
      <c r="B25" s="462"/>
      <c r="C25" s="463"/>
      <c r="D25" s="463"/>
      <c r="E25" s="464">
        <f>SUM(E8:E24)</f>
        <v>126024.96</v>
      </c>
      <c r="F25" s="464">
        <f>SUM(F8:F24)</f>
        <v>341284</v>
      </c>
      <c r="G25" s="464">
        <f>SUM(G8:G24)</f>
        <v>341284</v>
      </c>
      <c r="H25" s="464">
        <f>SUM(H8:H17)</f>
        <v>0</v>
      </c>
      <c r="I25" s="464">
        <f>SUM(I8:I17)</f>
        <v>0</v>
      </c>
      <c r="J25" s="464">
        <f>SUM(J8:J24)</f>
        <v>412197</v>
      </c>
      <c r="K25" s="464">
        <f>SUM(K8:K24)</f>
        <v>0</v>
      </c>
      <c r="L25" s="464">
        <f>SUM(L8:L24)</f>
        <v>55111.96</v>
      </c>
      <c r="M25" s="465">
        <f>SUM(M8:M17)</f>
        <v>0</v>
      </c>
    </row>
    <row r="26" ht="12.75" customHeight="1" thickTop="1"/>
    <row r="27" ht="12.75" customHeight="1">
      <c r="A27" s="467"/>
    </row>
    <row r="28" spans="1:6" ht="12.75">
      <c r="A28" s="467"/>
      <c r="F28" s="468"/>
    </row>
    <row r="29" spans="1:6" ht="12.75">
      <c r="A29" s="467"/>
      <c r="F29" s="468"/>
    </row>
    <row r="30" spans="1:6" ht="12.75">
      <c r="A30" s="467"/>
      <c r="F30" s="468"/>
    </row>
  </sheetData>
  <sheetProtection/>
  <mergeCells count="17">
    <mergeCell ref="A25:B25"/>
    <mergeCell ref="J3:K3"/>
    <mergeCell ref="A1:L1"/>
    <mergeCell ref="A3:A6"/>
    <mergeCell ref="B3:B6"/>
    <mergeCell ref="E3:E6"/>
    <mergeCell ref="F4:F6"/>
    <mergeCell ref="F3:I3"/>
    <mergeCell ref="G5:G6"/>
    <mergeCell ref="G4:I4"/>
    <mergeCell ref="H5:I5"/>
    <mergeCell ref="D3:D6"/>
    <mergeCell ref="C3:C6"/>
    <mergeCell ref="M3:M6"/>
    <mergeCell ref="J4:J6"/>
    <mergeCell ref="K4:K6"/>
    <mergeCell ref="L3:L6"/>
  </mergeCells>
  <printOptions horizontalCentered="1"/>
  <pageMargins left="0.4330708661417323" right="0.4330708661417323" top="0.3937007874015748" bottom="0.2755905511811024" header="0.35433070866141736" footer="0.2755905511811024"/>
  <pageSetup firstPageNumber="24" useFirstPageNumber="1" horizontalDpi="600" verticalDpi="600" orientation="landscape" paperSize="9" scale="95" r:id="rId1"/>
  <headerFooter alignWithMargins="0">
    <oddHeader>&amp;R&amp;9Załącznik NR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G7" sqref="G7"/>
    </sheetView>
  </sheetViews>
  <sheetFormatPr defaultColWidth="9.33203125" defaultRowHeight="12.75"/>
  <cols>
    <col min="1" max="1" width="6.16015625" style="470" bestFit="1" customWidth="1"/>
    <col min="2" max="2" width="7.66015625" style="470" customWidth="1"/>
    <col min="3" max="3" width="74.83203125" style="470" customWidth="1"/>
    <col min="4" max="4" width="20.66015625" style="470" hidden="1" customWidth="1"/>
    <col min="5" max="5" width="25.83203125" style="470" hidden="1" customWidth="1"/>
    <col min="6" max="6" width="19.66015625" style="470" hidden="1" customWidth="1"/>
    <col min="7" max="7" width="18" style="470" hidden="1" customWidth="1"/>
    <col min="8" max="8" width="23.5" style="470" customWidth="1"/>
    <col min="9" max="16384" width="10.66015625" style="470" customWidth="1"/>
  </cols>
  <sheetData>
    <row r="1" spans="1:11" ht="18.75" customHeight="1">
      <c r="A1" s="469" t="s">
        <v>876</v>
      </c>
      <c r="B1" s="469"/>
      <c r="C1" s="469"/>
      <c r="D1" s="469"/>
      <c r="E1" s="469"/>
      <c r="F1" s="434"/>
      <c r="G1" s="434"/>
      <c r="H1" s="434"/>
      <c r="I1" s="434"/>
      <c r="J1" s="434"/>
      <c r="K1" s="434"/>
    </row>
    <row r="2" spans="1:8" ht="18.75" customHeight="1" thickBot="1">
      <c r="A2" s="471" t="s">
        <v>877</v>
      </c>
      <c r="B2" s="471"/>
      <c r="C2" s="471"/>
      <c r="D2" s="471"/>
      <c r="E2" s="471"/>
      <c r="F2" s="434"/>
      <c r="G2" s="434"/>
      <c r="H2" s="434"/>
    </row>
    <row r="3" spans="1:11" ht="36.75" customHeight="1" thickTop="1">
      <c r="A3" s="472" t="s">
        <v>559</v>
      </c>
      <c r="B3" s="473" t="s">
        <v>878</v>
      </c>
      <c r="C3" s="474" t="s">
        <v>849</v>
      </c>
      <c r="D3" s="475" t="s">
        <v>918</v>
      </c>
      <c r="E3" s="476" t="s">
        <v>879</v>
      </c>
      <c r="F3" s="476" t="s">
        <v>880</v>
      </c>
      <c r="G3" s="476" t="s">
        <v>881</v>
      </c>
      <c r="H3" s="476" t="s">
        <v>882</v>
      </c>
      <c r="I3" s="477"/>
      <c r="J3" s="478"/>
      <c r="K3" s="478"/>
    </row>
    <row r="4" spans="1:11" ht="19.5" customHeight="1">
      <c r="A4" s="479" t="s">
        <v>883</v>
      </c>
      <c r="B4" s="480"/>
      <c r="C4" s="481" t="s">
        <v>884</v>
      </c>
      <c r="D4" s="482">
        <f>D5-D7+D6</f>
        <v>889136</v>
      </c>
      <c r="E4" s="483">
        <f>E5-E7+E6</f>
        <v>1201433</v>
      </c>
      <c r="F4" s="483">
        <f>F5-F7+F6</f>
        <v>1201433</v>
      </c>
      <c r="G4" s="483">
        <f>G5-G7+G6</f>
        <v>0</v>
      </c>
      <c r="H4" s="483">
        <f>H5-H7+H6</f>
        <v>1201433</v>
      </c>
      <c r="I4" s="477"/>
      <c r="J4" s="478"/>
      <c r="K4" s="478"/>
    </row>
    <row r="5" spans="1:11" ht="19.5" customHeight="1">
      <c r="A5" s="484"/>
      <c r="B5" s="485"/>
      <c r="C5" s="486" t="s">
        <v>885</v>
      </c>
      <c r="D5" s="487">
        <v>876346</v>
      </c>
      <c r="E5" s="488">
        <v>1190497</v>
      </c>
      <c r="F5" s="488">
        <v>1190497</v>
      </c>
      <c r="G5" s="488"/>
      <c r="H5" s="488">
        <v>1190497</v>
      </c>
      <c r="I5" s="477"/>
      <c r="J5" s="478"/>
      <c r="K5" s="478"/>
    </row>
    <row r="6" spans="1:11" ht="19.5" customHeight="1">
      <c r="A6" s="489"/>
      <c r="B6" s="490"/>
      <c r="C6" s="491" t="s">
        <v>886</v>
      </c>
      <c r="D6" s="492">
        <v>43450</v>
      </c>
      <c r="E6" s="493">
        <v>44623</v>
      </c>
      <c r="F6" s="493">
        <v>44623</v>
      </c>
      <c r="G6" s="493"/>
      <c r="H6" s="493">
        <v>44623</v>
      </c>
      <c r="I6" s="477"/>
      <c r="J6" s="478"/>
      <c r="K6" s="478"/>
    </row>
    <row r="7" spans="1:11" ht="19.5" customHeight="1">
      <c r="A7" s="494"/>
      <c r="B7" s="495"/>
      <c r="C7" s="496" t="s">
        <v>887</v>
      </c>
      <c r="D7" s="497">
        <v>30660</v>
      </c>
      <c r="E7" s="498">
        <v>33687</v>
      </c>
      <c r="F7" s="498">
        <v>33687</v>
      </c>
      <c r="G7" s="498"/>
      <c r="H7" s="498">
        <v>33687</v>
      </c>
      <c r="I7" s="477"/>
      <c r="J7" s="478"/>
      <c r="K7" s="478"/>
    </row>
    <row r="8" spans="1:11" ht="19.5" customHeight="1">
      <c r="A8" s="479" t="s">
        <v>888</v>
      </c>
      <c r="B8" s="480"/>
      <c r="C8" s="481" t="s">
        <v>889</v>
      </c>
      <c r="D8" s="482">
        <f>SUM(D10:D11)</f>
        <v>500000</v>
      </c>
      <c r="E8" s="483">
        <f>SUM(E10:E11)</f>
        <v>540000</v>
      </c>
      <c r="F8" s="483">
        <f>SUM(F10:F11)</f>
        <v>540000</v>
      </c>
      <c r="G8" s="483">
        <f>SUM(G10:G11)</f>
        <v>0</v>
      </c>
      <c r="H8" s="483">
        <f>SUM(H10:H11)</f>
        <v>540000</v>
      </c>
      <c r="I8" s="477"/>
      <c r="J8" s="478"/>
      <c r="K8" s="478"/>
    </row>
    <row r="9" spans="1:11" ht="19.5" customHeight="1">
      <c r="A9" s="499" t="s">
        <v>574</v>
      </c>
      <c r="B9" s="500" t="s">
        <v>380</v>
      </c>
      <c r="C9" s="501" t="s">
        <v>381</v>
      </c>
      <c r="D9" s="502">
        <v>490000</v>
      </c>
      <c r="E9" s="503">
        <f>F9+G9</f>
        <v>100</v>
      </c>
      <c r="F9" s="503">
        <v>100</v>
      </c>
      <c r="G9" s="503"/>
      <c r="H9" s="503">
        <v>100</v>
      </c>
      <c r="I9" s="477"/>
      <c r="J9" s="478"/>
      <c r="K9" s="478"/>
    </row>
    <row r="10" spans="1:11" ht="19.5" customHeight="1">
      <c r="A10" s="499" t="s">
        <v>577</v>
      </c>
      <c r="B10" s="500" t="s">
        <v>890</v>
      </c>
      <c r="C10" s="501" t="s">
        <v>891</v>
      </c>
      <c r="D10" s="502">
        <v>490000</v>
      </c>
      <c r="E10" s="503">
        <v>510000</v>
      </c>
      <c r="F10" s="503">
        <v>510000</v>
      </c>
      <c r="G10" s="503"/>
      <c r="H10" s="503">
        <v>510000</v>
      </c>
      <c r="I10" s="477"/>
      <c r="J10" s="478"/>
      <c r="K10" s="478"/>
    </row>
    <row r="11" spans="1:11" ht="19.5" customHeight="1">
      <c r="A11" s="499" t="s">
        <v>579</v>
      </c>
      <c r="B11" s="504" t="s">
        <v>460</v>
      </c>
      <c r="C11" s="505" t="s">
        <v>461</v>
      </c>
      <c r="D11" s="506">
        <v>10000</v>
      </c>
      <c r="E11" s="507">
        <f>F11+G11</f>
        <v>30000</v>
      </c>
      <c r="F11" s="507">
        <v>30000</v>
      </c>
      <c r="G11" s="507"/>
      <c r="H11" s="507">
        <v>30000</v>
      </c>
      <c r="I11" s="477"/>
      <c r="J11" s="478"/>
      <c r="K11" s="478"/>
    </row>
    <row r="12" spans="1:11" ht="19.5" customHeight="1">
      <c r="A12" s="479" t="s">
        <v>892</v>
      </c>
      <c r="B12" s="508"/>
      <c r="C12" s="481" t="s">
        <v>852</v>
      </c>
      <c r="D12" s="482">
        <f>D13+D22+D25</f>
        <v>715783</v>
      </c>
      <c r="E12" s="483">
        <f>E13+E22+E25</f>
        <v>1353000</v>
      </c>
      <c r="F12" s="483">
        <f>F13+F22+F25</f>
        <v>1292000</v>
      </c>
      <c r="G12" s="483">
        <f>G13+G22+G25</f>
        <v>61000</v>
      </c>
      <c r="H12" s="483">
        <f>H13+H22+H25</f>
        <v>1353000</v>
      </c>
      <c r="I12" s="477"/>
      <c r="J12" s="478"/>
      <c r="K12" s="478"/>
    </row>
    <row r="13" spans="1:11" ht="19.5" customHeight="1">
      <c r="A13" s="509" t="s">
        <v>574</v>
      </c>
      <c r="B13" s="510"/>
      <c r="C13" s="511" t="s">
        <v>893</v>
      </c>
      <c r="D13" s="512">
        <f>SUM(D14:D21)</f>
        <v>557783</v>
      </c>
      <c r="E13" s="513">
        <f>SUM(E14:E21)</f>
        <v>998000</v>
      </c>
      <c r="F13" s="513">
        <f>SUM(F14:F21)</f>
        <v>966000</v>
      </c>
      <c r="G13" s="513">
        <f>G15</f>
        <v>32000</v>
      </c>
      <c r="H13" s="513">
        <f>F13+G13</f>
        <v>998000</v>
      </c>
      <c r="I13" s="477"/>
      <c r="J13" s="478"/>
      <c r="K13" s="478"/>
    </row>
    <row r="14" spans="1:11" ht="18.75" customHeight="1">
      <c r="A14" s="514"/>
      <c r="B14" s="504" t="s">
        <v>72</v>
      </c>
      <c r="C14" s="491" t="s">
        <v>894</v>
      </c>
      <c r="D14" s="492">
        <v>70000</v>
      </c>
      <c r="E14" s="493">
        <v>60000</v>
      </c>
      <c r="F14" s="493">
        <v>60000</v>
      </c>
      <c r="G14" s="493"/>
      <c r="H14" s="493">
        <v>60000</v>
      </c>
      <c r="I14" s="477"/>
      <c r="J14" s="478"/>
      <c r="K14" s="478"/>
    </row>
    <row r="15" spans="1:11" ht="17.25" customHeight="1">
      <c r="A15" s="514"/>
      <c r="B15" s="504" t="s">
        <v>200</v>
      </c>
      <c r="C15" s="491" t="s">
        <v>895</v>
      </c>
      <c r="D15" s="492">
        <v>12000</v>
      </c>
      <c r="E15" s="493">
        <f>F15+G15</f>
        <v>155000</v>
      </c>
      <c r="F15" s="493">
        <v>123000</v>
      </c>
      <c r="G15" s="493">
        <v>32000</v>
      </c>
      <c r="H15" s="493">
        <f>F15+G15</f>
        <v>155000</v>
      </c>
      <c r="I15" s="477"/>
      <c r="J15" s="478"/>
      <c r="K15" s="478"/>
    </row>
    <row r="16" spans="1:11" ht="17.25" customHeight="1">
      <c r="A16" s="514"/>
      <c r="B16" s="504"/>
      <c r="C16" s="491" t="s">
        <v>896</v>
      </c>
      <c r="D16" s="492"/>
      <c r="E16" s="493"/>
      <c r="F16" s="493"/>
      <c r="G16" s="493"/>
      <c r="H16" s="493"/>
      <c r="I16" s="477"/>
      <c r="J16" s="478"/>
      <c r="K16" s="478"/>
    </row>
    <row r="17" spans="1:11" ht="17.25" customHeight="1">
      <c r="A17" s="514"/>
      <c r="B17" s="504"/>
      <c r="C17" s="491" t="s">
        <v>897</v>
      </c>
      <c r="D17" s="492"/>
      <c r="E17" s="493"/>
      <c r="F17" s="493"/>
      <c r="G17" s="493"/>
      <c r="H17" s="493"/>
      <c r="I17" s="477"/>
      <c r="J17" s="478"/>
      <c r="K17" s="478"/>
    </row>
    <row r="18" spans="1:11" ht="17.25" customHeight="1">
      <c r="A18" s="514"/>
      <c r="B18" s="504" t="s">
        <v>91</v>
      </c>
      <c r="C18" s="491" t="s">
        <v>898</v>
      </c>
      <c r="D18" s="492">
        <v>400000</v>
      </c>
      <c r="E18" s="493">
        <v>700000</v>
      </c>
      <c r="F18" s="493">
        <v>700000</v>
      </c>
      <c r="G18" s="493"/>
      <c r="H18" s="493">
        <v>700000</v>
      </c>
      <c r="I18" s="477"/>
      <c r="J18" s="478"/>
      <c r="K18" s="478"/>
    </row>
    <row r="19" spans="1:11" ht="19.5" customHeight="1">
      <c r="A19" s="514"/>
      <c r="B19" s="504" t="s">
        <v>899</v>
      </c>
      <c r="C19" s="491" t="s">
        <v>900</v>
      </c>
      <c r="D19" s="492">
        <v>39783</v>
      </c>
      <c r="E19" s="493">
        <v>40000</v>
      </c>
      <c r="F19" s="493">
        <v>40000</v>
      </c>
      <c r="G19" s="493"/>
      <c r="H19" s="493">
        <v>40000</v>
      </c>
      <c r="I19" s="477"/>
      <c r="J19" s="478"/>
      <c r="K19" s="478"/>
    </row>
    <row r="20" spans="1:11" ht="28.5" customHeight="1">
      <c r="A20" s="514"/>
      <c r="B20" s="504" t="s">
        <v>118</v>
      </c>
      <c r="C20" s="515" t="s">
        <v>901</v>
      </c>
      <c r="D20" s="492">
        <v>11000</v>
      </c>
      <c r="E20" s="493">
        <v>18000</v>
      </c>
      <c r="F20" s="493">
        <v>18000</v>
      </c>
      <c r="G20" s="493"/>
      <c r="H20" s="493">
        <v>18000</v>
      </c>
      <c r="I20" s="477"/>
      <c r="J20" s="478"/>
      <c r="K20" s="478"/>
    </row>
    <row r="21" spans="1:11" ht="19.5" customHeight="1">
      <c r="A21" s="514"/>
      <c r="B21" s="504" t="s">
        <v>902</v>
      </c>
      <c r="C21" s="515" t="s">
        <v>903</v>
      </c>
      <c r="D21" s="492">
        <v>25000</v>
      </c>
      <c r="E21" s="493">
        <v>25000</v>
      </c>
      <c r="F21" s="493">
        <v>25000</v>
      </c>
      <c r="G21" s="493"/>
      <c r="H21" s="493">
        <v>25000</v>
      </c>
      <c r="I21" s="477"/>
      <c r="J21" s="478"/>
      <c r="K21" s="478"/>
    </row>
    <row r="22" spans="1:11" ht="19.5" customHeight="1">
      <c r="A22" s="514" t="s">
        <v>577</v>
      </c>
      <c r="B22" s="504"/>
      <c r="C22" s="505" t="s">
        <v>904</v>
      </c>
      <c r="D22" s="506">
        <f>SUM(D23:D23)</f>
        <v>60000</v>
      </c>
      <c r="E22" s="507">
        <f>E23+E24</f>
        <v>253000</v>
      </c>
      <c r="F22" s="507">
        <v>224000</v>
      </c>
      <c r="G22" s="507">
        <f>G23+G24</f>
        <v>29000</v>
      </c>
      <c r="H22" s="507">
        <f>F22+G22</f>
        <v>253000</v>
      </c>
      <c r="I22" s="477"/>
      <c r="J22" s="478"/>
      <c r="K22" s="478"/>
    </row>
    <row r="23" spans="1:11" ht="15.75">
      <c r="A23" s="514"/>
      <c r="B23" s="504" t="s">
        <v>905</v>
      </c>
      <c r="C23" s="515" t="s">
        <v>906</v>
      </c>
      <c r="D23" s="492">
        <v>60000</v>
      </c>
      <c r="E23" s="493">
        <f>F23+G23</f>
        <v>109000</v>
      </c>
      <c r="F23" s="493">
        <v>60000</v>
      </c>
      <c r="G23" s="493">
        <v>49000</v>
      </c>
      <c r="H23" s="493">
        <f>F23+G23</f>
        <v>109000</v>
      </c>
      <c r="I23" s="477"/>
      <c r="J23" s="478"/>
      <c r="K23" s="478"/>
    </row>
    <row r="24" spans="1:11" ht="15.75">
      <c r="A24" s="514"/>
      <c r="B24" s="504" t="s">
        <v>907</v>
      </c>
      <c r="C24" s="515" t="s">
        <v>908</v>
      </c>
      <c r="D24" s="492"/>
      <c r="E24" s="493">
        <f>F24+G24</f>
        <v>144000</v>
      </c>
      <c r="F24" s="493">
        <v>164000</v>
      </c>
      <c r="G24" s="493">
        <v>-20000</v>
      </c>
      <c r="H24" s="493">
        <f>F24+G24</f>
        <v>144000</v>
      </c>
      <c r="I24" s="477"/>
      <c r="J24" s="478"/>
      <c r="K24" s="478"/>
    </row>
    <row r="25" spans="1:11" ht="19.5" customHeight="1">
      <c r="A25" s="514" t="s">
        <v>579</v>
      </c>
      <c r="B25" s="504" t="s">
        <v>909</v>
      </c>
      <c r="C25" s="505" t="s">
        <v>910</v>
      </c>
      <c r="D25" s="506">
        <f>SUM(D26:D27)</f>
        <v>98000</v>
      </c>
      <c r="E25" s="507">
        <f>SUM(E26:E27)</f>
        <v>102000</v>
      </c>
      <c r="F25" s="507">
        <f>SUM(F26:F27)</f>
        <v>102000</v>
      </c>
      <c r="G25" s="507"/>
      <c r="H25" s="507">
        <f>SUM(H26:H27)</f>
        <v>102000</v>
      </c>
      <c r="I25" s="477"/>
      <c r="J25" s="478"/>
      <c r="K25" s="478"/>
    </row>
    <row r="26" spans="1:11" ht="25.5">
      <c r="A26" s="514"/>
      <c r="B26" s="504"/>
      <c r="C26" s="515" t="s">
        <v>911</v>
      </c>
      <c r="D26" s="492">
        <v>49000</v>
      </c>
      <c r="E26" s="493">
        <v>51000</v>
      </c>
      <c r="F26" s="493">
        <v>51000</v>
      </c>
      <c r="G26" s="493"/>
      <c r="H26" s="493">
        <v>51000</v>
      </c>
      <c r="I26" s="477"/>
      <c r="J26" s="478"/>
      <c r="K26" s="478"/>
    </row>
    <row r="27" spans="1:11" ht="25.5">
      <c r="A27" s="516"/>
      <c r="B27" s="517"/>
      <c r="C27" s="515" t="s">
        <v>912</v>
      </c>
      <c r="D27" s="518">
        <v>49000</v>
      </c>
      <c r="E27" s="519">
        <v>51000</v>
      </c>
      <c r="F27" s="519">
        <v>51000</v>
      </c>
      <c r="G27" s="519"/>
      <c r="H27" s="519">
        <v>51000</v>
      </c>
      <c r="I27" s="477"/>
      <c r="J27" s="478"/>
      <c r="K27" s="478"/>
    </row>
    <row r="28" spans="1:11" ht="15.75">
      <c r="A28" s="516"/>
      <c r="B28" s="517"/>
      <c r="C28" s="520"/>
      <c r="D28" s="521"/>
      <c r="E28" s="522"/>
      <c r="F28" s="522"/>
      <c r="G28" s="522"/>
      <c r="H28" s="522"/>
      <c r="I28" s="477"/>
      <c r="J28" s="478"/>
      <c r="K28" s="478"/>
    </row>
    <row r="29" spans="1:11" ht="21" customHeight="1">
      <c r="A29" s="479" t="s">
        <v>913</v>
      </c>
      <c r="B29" s="508"/>
      <c r="C29" s="481" t="s">
        <v>914</v>
      </c>
      <c r="D29" s="482">
        <f>D30+D31-D32</f>
        <v>673353</v>
      </c>
      <c r="E29" s="523">
        <f>E4+E8-E12</f>
        <v>388433</v>
      </c>
      <c r="F29" s="523">
        <f>F4+F8-F12</f>
        <v>449433</v>
      </c>
      <c r="G29" s="523">
        <f>G4+G8-G12</f>
        <v>-61000</v>
      </c>
      <c r="H29" s="523">
        <f>H4+H8-H12</f>
        <v>388433</v>
      </c>
      <c r="I29" s="477"/>
      <c r="J29" s="478"/>
      <c r="K29" s="478"/>
    </row>
    <row r="30" spans="1:11" ht="17.25" customHeight="1">
      <c r="A30" s="484"/>
      <c r="B30" s="524"/>
      <c r="C30" s="486" t="s">
        <v>915</v>
      </c>
      <c r="D30" s="487">
        <v>693353</v>
      </c>
      <c r="E30" s="525">
        <f>E29-E31+E32</f>
        <v>378433</v>
      </c>
      <c r="F30" s="525">
        <v>439433</v>
      </c>
      <c r="G30" s="525"/>
      <c r="H30" s="525">
        <f>F30+G29</f>
        <v>378433</v>
      </c>
      <c r="I30" s="477"/>
      <c r="J30" s="478"/>
      <c r="K30" s="478"/>
    </row>
    <row r="31" spans="1:11" ht="18" customHeight="1">
      <c r="A31" s="489"/>
      <c r="B31" s="526"/>
      <c r="C31" s="491" t="s">
        <v>916</v>
      </c>
      <c r="D31" s="492">
        <v>25000</v>
      </c>
      <c r="E31" s="527">
        <v>40000</v>
      </c>
      <c r="F31" s="527">
        <v>40000</v>
      </c>
      <c r="G31" s="527"/>
      <c r="H31" s="527">
        <v>40000</v>
      </c>
      <c r="I31" s="477"/>
      <c r="J31" s="528"/>
      <c r="K31" s="478"/>
    </row>
    <row r="32" spans="1:11" ht="16.5" customHeight="1" thickBot="1">
      <c r="A32" s="529"/>
      <c r="B32" s="530"/>
      <c r="C32" s="531" t="s">
        <v>917</v>
      </c>
      <c r="D32" s="532">
        <v>45000</v>
      </c>
      <c r="E32" s="533">
        <v>30000</v>
      </c>
      <c r="F32" s="533">
        <v>30000</v>
      </c>
      <c r="G32" s="533"/>
      <c r="H32" s="533">
        <v>30000</v>
      </c>
      <c r="I32" s="477"/>
      <c r="J32" s="478"/>
      <c r="K32" s="478"/>
    </row>
    <row r="33" spans="1:11" ht="16.5" thickTop="1">
      <c r="A33" s="477"/>
      <c r="B33" s="534"/>
      <c r="C33" s="477"/>
      <c r="D33" s="477"/>
      <c r="E33" s="477"/>
      <c r="F33" s="477"/>
      <c r="G33" s="477"/>
      <c r="H33" s="477"/>
      <c r="I33" s="535"/>
      <c r="J33" s="478"/>
      <c r="K33" s="478"/>
    </row>
    <row r="34" spans="1:11" ht="15.75">
      <c r="A34" s="477"/>
      <c r="B34" s="477"/>
      <c r="C34" s="477"/>
      <c r="D34" s="477"/>
      <c r="E34" s="477"/>
      <c r="F34" s="477"/>
      <c r="G34" s="477"/>
      <c r="H34" s="477"/>
      <c r="I34" s="477"/>
      <c r="J34" s="478"/>
      <c r="K34" s="478"/>
    </row>
    <row r="35" spans="1:11" ht="15.75">
      <c r="A35" s="477"/>
      <c r="B35" s="477"/>
      <c r="C35" s="477"/>
      <c r="D35" s="477"/>
      <c r="E35" s="477"/>
      <c r="F35" s="477"/>
      <c r="G35" s="477"/>
      <c r="H35" s="477"/>
      <c r="I35" s="477"/>
      <c r="J35" s="478"/>
      <c r="K35" s="478"/>
    </row>
    <row r="36" spans="1:11" ht="15.75">
      <c r="A36" s="478"/>
      <c r="B36" s="478"/>
      <c r="C36" s="478"/>
      <c r="D36" s="478"/>
      <c r="E36" s="478"/>
      <c r="F36" s="478"/>
      <c r="G36" s="478"/>
      <c r="H36" s="478"/>
      <c r="I36" s="478"/>
      <c r="J36" s="478"/>
      <c r="K36" s="478"/>
    </row>
    <row r="37" spans="1:11" ht="15.75">
      <c r="A37" s="478"/>
      <c r="B37" s="478"/>
      <c r="C37" s="478"/>
      <c r="D37" s="478"/>
      <c r="E37" s="478"/>
      <c r="F37" s="478"/>
      <c r="G37" s="478"/>
      <c r="H37" s="478"/>
      <c r="I37" s="478"/>
      <c r="J37" s="478"/>
      <c r="K37" s="478"/>
    </row>
    <row r="38" spans="1:11" ht="15.75">
      <c r="A38" s="478"/>
      <c r="B38" s="478"/>
      <c r="C38" s="478"/>
      <c r="D38" s="478"/>
      <c r="E38" s="478"/>
      <c r="F38" s="478"/>
      <c r="G38" s="478"/>
      <c r="H38" s="478"/>
      <c r="I38" s="478"/>
      <c r="J38" s="478"/>
      <c r="K38" s="478"/>
    </row>
    <row r="39" spans="1:11" ht="15.75">
      <c r="A39" s="478"/>
      <c r="B39" s="478"/>
      <c r="C39" s="478"/>
      <c r="D39" s="478"/>
      <c r="E39" s="478"/>
      <c r="F39" s="478"/>
      <c r="G39" s="478"/>
      <c r="H39" s="478"/>
      <c r="I39" s="478"/>
      <c r="J39" s="478"/>
      <c r="K39" s="478"/>
    </row>
  </sheetData>
  <sheetProtection/>
  <printOptions horizontalCentered="1"/>
  <pageMargins left="0.3937007874015748" right="0.3937007874015748" top="0.8661417322834646" bottom="0" header="0.5118110236220472" footer="0.5118110236220472"/>
  <pageSetup firstPageNumber="26" useFirstPageNumber="1" horizontalDpi="600" verticalDpi="600" orientation="portrait" paperSize="9" scale="85" r:id="rId1"/>
  <headerFooter alignWithMargins="0">
    <oddHeader>&amp;R&amp;9Załacznik nr  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dcterms:modified xsi:type="dcterms:W3CDTF">2009-12-04T07:20:12Z</dcterms:modified>
  <cp:category/>
  <cp:version/>
  <cp:contentType/>
  <cp:contentStatus/>
</cp:coreProperties>
</file>