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366" activeTab="0"/>
  </bookViews>
  <sheets>
    <sheet name="przedmiar robót" sheetId="1" r:id="rId1"/>
    <sheet name="ofertowy" sheetId="2" r:id="rId2"/>
  </sheets>
  <definedNames>
    <definedName name="Excel_BuiltIn_Print_Area_1_1" localSheetId="1">'ofertowy'!$A$1:$G$154</definedName>
    <definedName name="Excel_BuiltIn_Print_Area_1_1" localSheetId="0">'przedmiar robót'!$A$1:$E$151</definedName>
    <definedName name="Excel_BuiltIn_Print_Area_1_1">#REF!</definedName>
    <definedName name="Excel_BuiltIn_Print_Area_1_1_1" localSheetId="1">'ofertowy'!$A$1:$G$131</definedName>
    <definedName name="Excel_BuiltIn_Print_Area_1_1_1" localSheetId="0">'przedmiar robót'!$A$1:$E$128</definedName>
    <definedName name="Excel_BuiltIn_Print_Area_1_1_1">#REF!</definedName>
    <definedName name="Excel_BuiltIn_Print_Area_1_1_1_1" localSheetId="1">'ofertowy'!$A$1:$G$130</definedName>
    <definedName name="Excel_BuiltIn_Print_Area_1_1_1_1" localSheetId="0">'przedmiar robót'!$A$1:$E$127</definedName>
    <definedName name="Excel_BuiltIn_Print_Area_1_1_1_1">#REF!</definedName>
    <definedName name="Excel_BuiltIn_Print_Area_1_1_1_1_1" localSheetId="1">'ofertowy'!$A$1:$G$132</definedName>
    <definedName name="Excel_BuiltIn_Print_Area_1_1_1_1_1" localSheetId="0">'przedmiar robót'!$A$1:$E$129</definedName>
    <definedName name="Excel_BuiltIn_Print_Area_1_1_1_1_1">#REF!</definedName>
    <definedName name="Excel_BuiltIn_Print_Area_1_1_1_1_1_1" localSheetId="1">'ofertowy'!$A$1:$G$133</definedName>
    <definedName name="Excel_BuiltIn_Print_Area_1_1_1_1_1_1" localSheetId="0">'przedmiar robót'!$A$1:$E$130</definedName>
    <definedName name="Excel_BuiltIn_Print_Area_1_1_1_1_1_1">#REF!</definedName>
    <definedName name="Excel_BuiltIn_Print_Area_1_1_1_1_1_1_1" localSheetId="1">'ofertowy'!$A$1:$G$134</definedName>
    <definedName name="Excel_BuiltIn_Print_Area_1_1_1_1_1_1_1" localSheetId="0">'przedmiar robót'!$A$1:$E$131</definedName>
    <definedName name="Excel_BuiltIn_Print_Area_1_1_1_1_1_1_1">#REF!</definedName>
    <definedName name="Excel_BuiltIn_Print_Area_1_1_1_1_1_1_1_1" localSheetId="1">'ofertowy'!$A$1:$G$111</definedName>
    <definedName name="Excel_BuiltIn_Print_Area_1_1_1_1_1_1_1_1" localSheetId="0">'przedmiar robót'!$A$1:$E$108</definedName>
    <definedName name="Excel_BuiltIn_Print_Area_1_1_1_1_1_1_1_1">#REF!</definedName>
    <definedName name="Excel_BuiltIn_Print_Area_2_1" localSheetId="1">'ofertowy'!$A$1:$G$117</definedName>
    <definedName name="Excel_BuiltIn_Print_Area_2_1" localSheetId="0">'przedmiar robót'!$A$1:$E$114</definedName>
    <definedName name="Excel_BuiltIn_Print_Area_2_1">#REF!</definedName>
    <definedName name="Excel_BuiltIn_Print_Titles_1" localSheetId="1">'ofertowy'!#REF!</definedName>
    <definedName name="Excel_BuiltIn_Print_Titles_1" localSheetId="0">'przedmiar robót'!#REF!</definedName>
    <definedName name="Excel_BuiltIn_Print_Titles_1">#REF!</definedName>
    <definedName name="_xlnm.Print_Area" localSheetId="1">'ofertowy'!$A$1:$G$114</definedName>
    <definedName name="_xlnm.Print_Area" localSheetId="0">'przedmiar robót'!$A$1:$E$111</definedName>
  </definedNames>
  <calcPr fullCalcOnLoad="1"/>
</workbook>
</file>

<file path=xl/sharedStrings.xml><?xml version="1.0" encoding="utf-8"?>
<sst xmlns="http://schemas.openxmlformats.org/spreadsheetml/2006/main" count="633" uniqueCount="186">
  <si>
    <t>Wyszczególnienie</t>
  </si>
  <si>
    <t>Jednostka</t>
  </si>
  <si>
    <t>Cena</t>
  </si>
  <si>
    <t>Lp.</t>
  </si>
  <si>
    <t>Pozycja</t>
  </si>
  <si>
    <t>elementów</t>
  </si>
  <si>
    <t>jednostk.</t>
  </si>
  <si>
    <t>Wartość</t>
  </si>
  <si>
    <t>rozliczeniowych</t>
  </si>
  <si>
    <t>nazwa</t>
  </si>
  <si>
    <t>ilość</t>
  </si>
  <si>
    <t>[ zł ]</t>
  </si>
  <si>
    <t>[zł]</t>
  </si>
  <si>
    <t>1</t>
  </si>
  <si>
    <t>5</t>
  </si>
  <si>
    <t>6</t>
  </si>
  <si>
    <t>7</t>
  </si>
  <si>
    <t>ROBOTY DROGOWE</t>
  </si>
  <si>
    <t>x</t>
  </si>
  <si>
    <t>D.01.00.00.</t>
  </si>
  <si>
    <t xml:space="preserve">ROBOTY PRZYGOTOWAWCZE </t>
  </si>
  <si>
    <t>D.01.01.01</t>
  </si>
  <si>
    <t>Wytyczenie trasy i punktów wysokościowych.</t>
  </si>
  <si>
    <t>km</t>
  </si>
  <si>
    <t>D.01.02.02</t>
  </si>
  <si>
    <t xml:space="preserve">Zdjęcie warstwy humusu gr. 40 cm do ponownego wykorzystania. </t>
  </si>
  <si>
    <r>
      <t>m</t>
    </r>
    <r>
      <rPr>
        <vertAlign val="superscript"/>
        <sz val="10"/>
        <rFont val="Arial CE"/>
        <family val="2"/>
      </rPr>
      <t>2</t>
    </r>
  </si>
  <si>
    <t xml:space="preserve">Zdjęcie warstwy humusu gr. 40 cm wymieszanego z tłuczniem, żwirem, piaskiem wraz z wywiezieniem na składowisko Wykonawcy. </t>
  </si>
  <si>
    <t>D.01.02.04</t>
  </si>
  <si>
    <t>szt.</t>
  </si>
  <si>
    <t xml:space="preserve">Rozebranie balustrady stalowej na moście </t>
  </si>
  <si>
    <t>mb</t>
  </si>
  <si>
    <t>rycz.</t>
  </si>
  <si>
    <t>D.02.00.00.</t>
  </si>
  <si>
    <t>ROBOTY ZIEMNE</t>
  </si>
  <si>
    <t>D.02.01.01</t>
  </si>
  <si>
    <t xml:space="preserve">Wykonanie wykopów wraz z odwiezieniem urobku na składowisko Wykonawcy. </t>
  </si>
  <si>
    <r>
      <t>m</t>
    </r>
    <r>
      <rPr>
        <vertAlign val="superscript"/>
        <sz val="10"/>
        <rFont val="Arial CE"/>
        <family val="2"/>
      </rPr>
      <t>3</t>
    </r>
  </si>
  <si>
    <t>Wykonanie wykopów ręcznie wraz z odwiezieniem urobku na składowisko Wykonawcy</t>
  </si>
  <si>
    <t>D.02.03.01</t>
  </si>
  <si>
    <t xml:space="preserve">Wykonanie nasypów. </t>
  </si>
  <si>
    <t>Nasypy wraz z zagęszczeniem i formowanie stożków z ziemi z ukopu Wykonawcy przy moście - grunt przepuszczalny.</t>
  </si>
  <si>
    <t>D.03.00.00.</t>
  </si>
  <si>
    <t xml:space="preserve">ODWODNIENIE KORPUSU DROGOWEGO </t>
  </si>
  <si>
    <t>D.03.02.01</t>
  </si>
  <si>
    <t>D.03.02.02</t>
  </si>
  <si>
    <t>m3</t>
  </si>
  <si>
    <t>D.04.00.00.</t>
  </si>
  <si>
    <t xml:space="preserve">PODBUDOWY </t>
  </si>
  <si>
    <t>D.04.01.01.</t>
  </si>
  <si>
    <t>Profilowanie i zagęszczenie podłoża z gr. kat. II-IV w miejscu wykonywania nowej konstrukcji jezdni</t>
  </si>
  <si>
    <t xml:space="preserve">Profilowanie i zagęszczenie podłoża z gr. kat. II-IV pod chodnikami </t>
  </si>
  <si>
    <t>D.04.04.02</t>
  </si>
  <si>
    <t>D.04.05.00.</t>
  </si>
  <si>
    <t xml:space="preserve">PODBUDOWY Z GRUNTÓW STABILIZOWANYCH SPOIWAMI </t>
  </si>
  <si>
    <t>D.04.05.01</t>
  </si>
  <si>
    <t>PODBUDOWY Z BETONU ASFALTOWEGO</t>
  </si>
  <si>
    <t>D.04.07.01</t>
  </si>
  <si>
    <t>D.05.00.00.</t>
  </si>
  <si>
    <t xml:space="preserve">NAWIERZCHNIE </t>
  </si>
  <si>
    <t>D.05.03.05</t>
  </si>
  <si>
    <t>D.05.03.11</t>
  </si>
  <si>
    <t>D.05.03.13</t>
  </si>
  <si>
    <t>D.05.03.23</t>
  </si>
  <si>
    <t xml:space="preserve">Wykonanie nawierzchni chodników z betonowej kostki brukowej gr. 8 cm na podsypce cementowo piaskowej 1:4 gr. 5 cm </t>
  </si>
  <si>
    <t>m</t>
  </si>
  <si>
    <t>Ułożenie obrzeży betonowych 8x30 cm z oporem z betonu B15</t>
  </si>
  <si>
    <t>D.06.00.00.</t>
  </si>
  <si>
    <t xml:space="preserve">ROBOTY WYKOŃCZENIOWE </t>
  </si>
  <si>
    <t>D.06.01.01.</t>
  </si>
  <si>
    <t xml:space="preserve">Plantowanie, humusowanie grubości 10 cm  z obsianiem trawą. </t>
  </si>
  <si>
    <t>D.06.01.06.</t>
  </si>
  <si>
    <t>Ułożenie płyt ażurowych wraz z oporem z krawężnika betonowego</t>
  </si>
  <si>
    <t>D.07.00.00.</t>
  </si>
  <si>
    <t xml:space="preserve">URZĄDZENIA BEZPIECZEŃSTWA RUCHU </t>
  </si>
  <si>
    <t>D.07.01.03.</t>
  </si>
  <si>
    <t>D.07.01.04.</t>
  </si>
  <si>
    <t>D.07.01.06.</t>
  </si>
  <si>
    <t>D.08.00.00.</t>
  </si>
  <si>
    <t xml:space="preserve">ELEMENTY ULIC KOD CPV </t>
  </si>
  <si>
    <t>D.08.01.01</t>
  </si>
  <si>
    <t>Ułożenie krawężnika betonowego 30x15 cm na podsypce cem-piask. 1:4 gr. 5cm i ławie betonowej z oporem wykonanej z betonu B15.</t>
  </si>
  <si>
    <t xml:space="preserve">Ułożenie krawężnika betonowego obniżonego  na podsypce cem-piask. 1:4 gr. 5cm i ławie betonowej z oporem wykonanej z betonu B15. </t>
  </si>
  <si>
    <t>ROBOTY MOSTOWE</t>
  </si>
  <si>
    <t>M.12.00.00.</t>
  </si>
  <si>
    <t>ZBROJENIE</t>
  </si>
  <si>
    <t>M.12.01.02.</t>
  </si>
  <si>
    <t xml:space="preserve">Zbrojenie betonu stalą klasy A-IIIN stal typu Bst 500S  </t>
  </si>
  <si>
    <t>kg</t>
  </si>
  <si>
    <t>- wykonanie oraz montaż zbrojenia płyty pomostowej</t>
  </si>
  <si>
    <t>- wykonanie oraz montaż zbrojenia kap chodnikowych</t>
  </si>
  <si>
    <t>Montaż kotew kap chodnikowych (wg KDM CHO04)</t>
  </si>
  <si>
    <t>M.13.00.00.</t>
  </si>
  <si>
    <t>BETON</t>
  </si>
  <si>
    <t>M.13.01.03.</t>
  </si>
  <si>
    <t>Beton podpór klasy B-30 w elementach o grubości &lt; 60 cm - skrzydła, ścianki żwirowe</t>
  </si>
  <si>
    <t>M.13.01.05.</t>
  </si>
  <si>
    <t>Beton kap chodnikowych</t>
  </si>
  <si>
    <t>M.13.02.02.</t>
  </si>
  <si>
    <t>Beton klasy &lt; B-30 bez deskowania  - beton wyrównawczy B-15</t>
  </si>
  <si>
    <t>M.15.00.00.</t>
  </si>
  <si>
    <t>IZOLACJE</t>
  </si>
  <si>
    <t>M.15.01.03.</t>
  </si>
  <si>
    <t>Wykonanie izolacji powierzchni odziemnych poprzez dwukrotne posmarowanie materiałem bitumicznym</t>
  </si>
  <si>
    <t>m2</t>
  </si>
  <si>
    <t>M.15.02.01.</t>
  </si>
  <si>
    <t>M.15.06.01.</t>
  </si>
  <si>
    <t>M.16.00.00.</t>
  </si>
  <si>
    <t>ODWODNIENIE</t>
  </si>
  <si>
    <t>M.16.01.03.</t>
  </si>
  <si>
    <t>Montaż sączków odwodnienia izolacji wraz z ułożeniem drenów podłużnych i poprzecznych</t>
  </si>
  <si>
    <t>M.18.00.00.</t>
  </si>
  <si>
    <t>URZĄDZENIA DYLATACYJNE</t>
  </si>
  <si>
    <t>M.18.01.03.</t>
  </si>
  <si>
    <t xml:space="preserve">Uszczelnienie styków gzymsów płyty pomostowej i gzymsów skrzydełek kitem trwale plastycznym np. SikaFlex </t>
  </si>
  <si>
    <t>M.19.00.00.</t>
  </si>
  <si>
    <t>ELEMENTY ZABEZPIECZAJĄCE</t>
  </si>
  <si>
    <t>M.19.01.01</t>
  </si>
  <si>
    <t>Ułożenie krawężnika kamiennego 18x20 cm na moście na podlewce z polibetonu wraz z uszczelnieniem styku z płytą i montażem kotew</t>
  </si>
  <si>
    <t>Ułożenie krawężnika kamiennego na podsypce cementowo-piaskowej 1:4 i ławie betonowej z oporem na dojazdach,</t>
  </si>
  <si>
    <t>M.20.00.00.</t>
  </si>
  <si>
    <t>INNE ROBOTY</t>
  </si>
  <si>
    <t>M.20.01.13.</t>
  </si>
  <si>
    <t>M.20.01.14a.</t>
  </si>
  <si>
    <t>Nawierzchnia warstwa wiążąca MA11 gr. 4,0 cm na moście</t>
  </si>
  <si>
    <t>M.20.02.07.</t>
  </si>
  <si>
    <t>Odtworzenie włazów do studzienek, oraz odtworzenia ułożenia i wysokości istniejących wpustów i skrzynek zaworowych sieci kanalizacyjnej i wodociągowej</t>
  </si>
  <si>
    <t>RAZEM  KOSZT  ROBÓT  MOSTOWYCH (netto):</t>
  </si>
  <si>
    <t>PODATEK Vat:</t>
  </si>
  <si>
    <t>RAZEM  KOSZT  ROBÓT  MOSTOWYCH (brutto):</t>
  </si>
  <si>
    <t>TABELA ELEMENTÓW ROZLICZENIOWYCH</t>
  </si>
  <si>
    <t xml:space="preserve">Przebudowa mostu na rzece Bóbr w ciągu drogi powiatowej
nr 1064F km 0+440 w miejscowości Żagań na ul. Żelaznej
</t>
  </si>
  <si>
    <t>Rozbiórka istniejącej nawierzchni chodnika</t>
  </si>
  <si>
    <t>Rozbiórka krawężnika</t>
  </si>
  <si>
    <t>Rozbiórka izolacji na moście</t>
  </si>
  <si>
    <t>Rozbiórka kostki kamiennej na moście wraz z podsypka i wpustami</t>
  </si>
  <si>
    <t>Rozbiórka płyty pomostowej</t>
  </si>
  <si>
    <t>Rozebranie barier na dojazdach</t>
  </si>
  <si>
    <t xml:space="preserve">Montaż wpustów drogowych z osadnikiem. Wymiary 300x500 mm, klasa D/400 wraz z wykonaniem przykanalika o średnicy 160mm </t>
  </si>
  <si>
    <t xml:space="preserve">wykonanie poboczy kruszywa łamanego stabilizowanego mechanicznie gr. 15 cm. </t>
  </si>
  <si>
    <t xml:space="preserve">Rozebranie istniejącej konstrukcji jezdni i skrzyżowań o śr. gr. 30 cm  składającej się  z nawierzchni bitumicznej, podbudowy , kamiennej i tłuczniowej, wraz z odwiezieniem na składowisko Wykonawcy. </t>
  </si>
  <si>
    <t>Wykonanie podbudowy zasadniczej z AC22P gr. 8 cm w miejscach wykonywania nowej konstrukcji drogi</t>
  </si>
  <si>
    <t>Wykonanie warstwy wiążącej z AC16 W gr. 6 cm  w miejscach wykonywania nowej konstrukcji drogi</t>
  </si>
  <si>
    <t xml:space="preserve">Frezowanie istniejącej warstwy bitumicznej na głębokość średnią głębokość do 10 cm. </t>
  </si>
  <si>
    <t>Wykonanie warstwy ścieralnej z SMA 11 o gr.5 cm w miejscach wykonywania nowej konstrukcji drogi</t>
  </si>
  <si>
    <t>Wykonanie warstwy ścieralnej z SMA 11 gr. 5 cm na moście</t>
  </si>
  <si>
    <t>Wykonanie balustrady ochronnej, stalowej h=120 cm wraz z elementami mocującymi</t>
  </si>
  <si>
    <t>Montaż odcinków początkowych i końcowych wraz z elementami kotwiącymi stalowymi lub innymi</t>
  </si>
  <si>
    <t xml:space="preserve"> - wykonanie oraz montaż zbrojenia skrzydeł</t>
  </si>
  <si>
    <t xml:space="preserve"> - beton wyrównawczy pod skrzydła</t>
  </si>
  <si>
    <t xml:space="preserve">Wykonanie izolacji poziomej o gr 0,5 cm z materiałów hydroizolacyjnych - termozgrzewalnych wraz z zagruntowaniem podłoża - ustrój nośny, </t>
  </si>
  <si>
    <t>Wykonanie dodatkowej warstwy izolacji poziomej o gr 0,5 cm z materiałów hydroizolacyjnych - termozgrzewalnych pod kapami</t>
  </si>
  <si>
    <t>hydrofobizacja płyty pomostowej i powierzchni bocznej i spodu kap</t>
  </si>
  <si>
    <t>Powierzchniowe zabezpieczenie betonu po oczyszczeniu powierzchni metodą strumieniowo ścierną oraz wyspoinowanie i hydrofobizacja powierzchni ceglanych - podpory do poziomu lustra wody</t>
  </si>
  <si>
    <t xml:space="preserve">Montaż wpustów mostowych D400 </t>
  </si>
  <si>
    <t>Mpontaż kolektora o średnicy 200 mm wraz z przewierceniami przez dźwigar, poprzecznicę i ściankę żwirową</t>
  </si>
  <si>
    <t>Bitumiczne przykrycie dylatacyjne</t>
  </si>
  <si>
    <t>montaż kotew wklejanych</t>
  </si>
  <si>
    <t xml:space="preserve">szt. </t>
  </si>
  <si>
    <t>Wykonanie rur osłonowych na istniejącej sieciach</t>
  </si>
  <si>
    <t>Wykonanie rur w kapach o średnicy 110 mm do przeprowadzenia sieci oświetleniowej i w przyszłości do przeprowadzenia sieci</t>
  </si>
  <si>
    <t>Rozbiórka część skrzydeł</t>
  </si>
  <si>
    <t>Podparcie tymczasowe sieci oświetleniowej na czas wykonywania robót</t>
  </si>
  <si>
    <t xml:space="preserve">rycz. </t>
  </si>
  <si>
    <t>Montaż na moście barieroporęczy  o parametrach H2, B;. Dopuszcza się zastosowania innych barier o parametrach równoważnych lub lepszych oraz o takiej samej szerokości lub węższych</t>
  </si>
  <si>
    <t>Montaż barier ochronnych linowych na moście  Dopuszcza się zastosowania innych barier o parametrach równoważnych lub lepszych.</t>
  </si>
  <si>
    <t>wykonanie barierku u11a</t>
  </si>
  <si>
    <t>Naprawa przegubów torkretem na średnią głębokość 10 cm wraz z oczyszczeniem zbrojenia, wykonaniem warstwy szczepnej i wykonaniem warstwy wierzchniej oraz montażem siatki przeciwskurczowej i wykonaniem kotew. Torkret wykonywany metodą na mokro, mieszanka typu SPCC lub inna zaakceptowana przez Inżyniera o min. Wytrzymałości B30. Mieszanka wraz z migrujące inhibitory korozji typu MCI. Płaci sie za ilość tokretu wbudowanego w konstrukcje, Wykonawca musi przewidzieć straty materiału powstałe podczas wykonywania naprawy przegubów</t>
  </si>
  <si>
    <t>Wykonanie elementu podwieszenia istniejącej sieci gazowej wraz z podwieszeniem tymczasowym na czas wykonywania robót</t>
  </si>
  <si>
    <t>rozbiórka podwieszenia sieci gazowej</t>
  </si>
  <si>
    <t xml:space="preserve">Ułożenie krawężnika betonowego najazdowego 22x15 cm  na podsypce cem-piask. 1:4 gr. 5cm i ławie betonowej z oporem wykonanej z betonu B15. </t>
  </si>
  <si>
    <t>Wykonanie warstwy podbudowy z kruszywa łamanego stabilizowanego mechanicznie gr. 20 cm, po zagęszczeniu w miejscach wykonywania nowej konstrukcji drogi</t>
  </si>
  <si>
    <t>Wykonanie ulepszonego podłoża
z gruntocementu o Rm=2,5 MPa, gr. 15 cm w miejscach wykonywania nowej konstrukcji drogi</t>
  </si>
  <si>
    <t>Wykonanie osadnika betonowego średnicy 1000 wraz z wykonaniem kolektorów średnicy 200 mm i wylotu oraz podłączeniem do istniejącej studzienik i wykonaniem remontu wylotu</t>
  </si>
  <si>
    <t>Wykonanie warstwy podbudowy dodatkowej z kruszywa łamanego stabilizowanego mechanicznie gr. 20 cm, po zagęszczeniu w miejscach wykonywania nowej konstrukcji drogi przy przyczółkach</t>
  </si>
  <si>
    <t>Beton ustroju nośnego klasy B-40 grubości &lt; 60 cm</t>
  </si>
  <si>
    <t>M.15.06.02.</t>
  </si>
  <si>
    <t>M.16.01.01.</t>
  </si>
  <si>
    <t>M.16.01.02.</t>
  </si>
  <si>
    <t>M.12.01.03.</t>
  </si>
  <si>
    <t>Powierzchniowe zabezpieczenie betonu po oczyszczeniu powierzchni metodą strumieniowo ścierną - belki główne spód i powierzchnie boczne oraz poprzecznice ubytki do 5 cm</t>
  </si>
  <si>
    <t>Nawierzchnie z żywic epoksydowo-poliuretanowych  gr 5 mm w obrębie chodnika i opaski na płycie pomostowej i skrzydłach</t>
  </si>
  <si>
    <t>Przestawienie lamp oświetelniowych wraz z wymianą słupów, opraw i podłączeniem</t>
  </si>
  <si>
    <t>Przedmiar robót</t>
  </si>
  <si>
    <t>Kosztorys ofertowy</t>
  </si>
  <si>
    <t>Czasowa organizacja ruchu. Wprowadzenie czasowej organizacji ruchu.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</si>
</sst>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sz val="2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10"/>
      <color indexed="10"/>
      <name val="Arial CE"/>
      <family val="2"/>
    </font>
    <font>
      <sz val="14"/>
      <color indexed="8"/>
      <name val="Arial CE"/>
      <family val="2"/>
    </font>
    <font>
      <b/>
      <sz val="12"/>
      <color indexed="8"/>
      <name val="Arial Narrow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4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" fontId="19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/>
    </xf>
    <xf numFmtId="0" fontId="19" fillId="0" borderId="11" xfId="54" applyNumberFormat="1" applyFont="1" applyFill="1" applyBorder="1" applyAlignment="1" applyProtection="1">
      <alignment vertical="top" wrapText="1"/>
      <protection/>
    </xf>
    <xf numFmtId="0" fontId="0" fillId="0" borderId="10" xfId="0" applyFont="1" applyBorder="1" applyAlignment="1">
      <alignment horizontal="center" vertical="center"/>
    </xf>
    <xf numFmtId="2" fontId="19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9" fillId="0" borderId="12" xfId="0" applyNumberFormat="1" applyFont="1" applyBorder="1" applyAlignment="1">
      <alignment/>
    </xf>
    <xf numFmtId="2" fontId="19" fillId="0" borderId="12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vertical="top"/>
    </xf>
    <xf numFmtId="0" fontId="23" fillId="0" borderId="11" xfId="0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/>
    </xf>
    <xf numFmtId="4" fontId="24" fillId="0" borderId="12" xfId="0" applyNumberFormat="1" applyFont="1" applyFill="1" applyBorder="1" applyAlignment="1">
      <alignment horizontal="center"/>
    </xf>
    <xf numFmtId="0" fontId="24" fillId="0" borderId="11" xfId="54" applyNumberFormat="1" applyFont="1" applyFill="1" applyBorder="1" applyAlignment="1" applyProtection="1">
      <alignment horizontal="center" vertical="top" wrapText="1"/>
      <protection/>
    </xf>
    <xf numFmtId="4" fontId="0" fillId="0" borderId="12" xfId="0" applyNumberFormat="1" applyFont="1" applyFill="1" applyBorder="1" applyAlignment="1">
      <alignment/>
    </xf>
    <xf numFmtId="0" fontId="19" fillId="0" borderId="11" xfId="54" applyNumberFormat="1" applyFont="1" applyFill="1" applyBorder="1" applyAlignment="1" applyProtection="1">
      <alignment horizontal="left" vertical="top" wrapText="1"/>
      <protection/>
    </xf>
    <xf numFmtId="4" fontId="19" fillId="0" borderId="12" xfId="0" applyNumberFormat="1" applyFont="1" applyFill="1" applyBorder="1" applyAlignment="1">
      <alignment horizontal="right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/>
    </xf>
    <xf numFmtId="0" fontId="19" fillId="0" borderId="10" xfId="54" applyNumberFormat="1" applyFont="1" applyFill="1" applyBorder="1" applyAlignment="1" applyProtection="1">
      <alignment vertical="top" wrapText="1"/>
      <protection/>
    </xf>
    <xf numFmtId="0" fontId="19" fillId="0" borderId="12" xfId="54" applyNumberFormat="1" applyFont="1" applyFill="1" applyBorder="1" applyAlignment="1" applyProtection="1">
      <alignment vertical="top" wrapText="1"/>
      <protection/>
    </xf>
    <xf numFmtId="0" fontId="0" fillId="0" borderId="11" xfId="54" applyNumberFormat="1" applyFont="1" applyFill="1" applyBorder="1" applyProtection="1">
      <alignment vertical="top" wrapText="1"/>
      <protection/>
    </xf>
    <xf numFmtId="0" fontId="0" fillId="0" borderId="13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54" applyNumberFormat="1" applyFont="1" applyFill="1" applyBorder="1" applyAlignment="1" applyProtection="1">
      <alignment vertical="top" wrapText="1"/>
      <protection/>
    </xf>
    <xf numFmtId="0" fontId="19" fillId="0" borderId="14" xfId="0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4" fontId="19" fillId="0" borderId="11" xfId="0" applyNumberFormat="1" applyFont="1" applyBorder="1" applyAlignment="1">
      <alignment/>
    </xf>
    <xf numFmtId="4" fontId="27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/>
    </xf>
    <xf numFmtId="4" fontId="28" fillId="0" borderId="11" xfId="0" applyNumberFormat="1" applyFont="1" applyFill="1" applyBorder="1" applyAlignment="1">
      <alignment/>
    </xf>
    <xf numFmtId="4" fontId="23" fillId="0" borderId="12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8" fillId="0" borderId="14" xfId="0" applyFont="1" applyFill="1" applyBorder="1" applyAlignment="1">
      <alignment wrapText="1"/>
    </xf>
    <xf numFmtId="0" fontId="28" fillId="0" borderId="14" xfId="0" applyFont="1" applyFill="1" applyBorder="1" applyAlignment="1">
      <alignment/>
    </xf>
    <xf numFmtId="4" fontId="28" fillId="0" borderId="14" xfId="0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 horizontal="center"/>
    </xf>
    <xf numFmtId="4" fontId="20" fillId="0" borderId="17" xfId="0" applyNumberFormat="1" applyFont="1" applyFill="1" applyBorder="1" applyAlignment="1">
      <alignment horizontal="center"/>
    </xf>
    <xf numFmtId="4" fontId="20" fillId="0" borderId="18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Opis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showGridLines="0" showZeros="0" tabSelected="1" view="pageBreakPreview" zoomScale="60" zoomScalePageLayoutView="0" workbookViewId="0" topLeftCell="A82">
      <selection activeCell="H108" sqref="H108"/>
    </sheetView>
  </sheetViews>
  <sheetFormatPr defaultColWidth="7.875" defaultRowHeight="12.75"/>
  <cols>
    <col min="1" max="1" width="5.125" style="1" customWidth="1"/>
    <col min="2" max="2" width="12.75390625" style="1" customWidth="1"/>
    <col min="3" max="3" width="31.875" style="2" customWidth="1"/>
    <col min="4" max="4" width="6.25390625" style="1" customWidth="1"/>
    <col min="5" max="5" width="10.00390625" style="3" customWidth="1"/>
    <col min="6" max="6" width="23.375" style="4" customWidth="1"/>
    <col min="7" max="16384" width="7.875" style="4" customWidth="1"/>
  </cols>
  <sheetData>
    <row r="1" spans="1:5" ht="17.25" customHeight="1" thickTop="1">
      <c r="A1" s="86" t="s">
        <v>130</v>
      </c>
      <c r="B1" s="87"/>
      <c r="C1" s="87"/>
      <c r="D1" s="87"/>
      <c r="E1" s="88"/>
    </row>
    <row r="2" spans="1:5" ht="57.75" customHeight="1">
      <c r="A2" s="89" t="s">
        <v>131</v>
      </c>
      <c r="B2" s="90"/>
      <c r="C2" s="90"/>
      <c r="D2" s="90"/>
      <c r="E2" s="91"/>
    </row>
    <row r="3" spans="1:5" s="5" customFormat="1" ht="19.5" customHeight="1">
      <c r="A3" s="92" t="s">
        <v>183</v>
      </c>
      <c r="B3" s="93"/>
      <c r="C3" s="93"/>
      <c r="D3" s="93"/>
      <c r="E3" s="94"/>
    </row>
    <row r="4" spans="1:5" ht="12.75">
      <c r="A4" s="6"/>
      <c r="B4" s="7"/>
      <c r="C4" s="8" t="s">
        <v>0</v>
      </c>
      <c r="D4" s="95" t="s">
        <v>1</v>
      </c>
      <c r="E4" s="96"/>
    </row>
    <row r="5" spans="1:5" ht="12.75">
      <c r="A5" s="12" t="s">
        <v>3</v>
      </c>
      <c r="B5" s="9" t="s">
        <v>4</v>
      </c>
      <c r="C5" s="8" t="s">
        <v>5</v>
      </c>
      <c r="D5" s="7"/>
      <c r="E5" s="36"/>
    </row>
    <row r="6" spans="1:5" ht="12.75">
      <c r="A6" s="6"/>
      <c r="B6" s="7"/>
      <c r="C6" s="8" t="s">
        <v>8</v>
      </c>
      <c r="D6" s="9" t="s">
        <v>9</v>
      </c>
      <c r="E6" s="11" t="s">
        <v>10</v>
      </c>
    </row>
    <row r="7" spans="1:5" ht="12.75">
      <c r="A7" s="43" t="s">
        <v>13</v>
      </c>
      <c r="B7" s="44">
        <v>2</v>
      </c>
      <c r="C7" s="45">
        <v>3</v>
      </c>
      <c r="D7" s="44">
        <v>4</v>
      </c>
      <c r="E7" s="11" t="s">
        <v>14</v>
      </c>
    </row>
    <row r="8" spans="1:5" ht="18">
      <c r="A8" s="46"/>
      <c r="B8" s="47"/>
      <c r="C8" s="48" t="s">
        <v>17</v>
      </c>
      <c r="D8" s="49" t="s">
        <v>18</v>
      </c>
      <c r="E8" s="50" t="s">
        <v>18</v>
      </c>
    </row>
    <row r="9" spans="1:5" s="16" customFormat="1" ht="17.25" customHeight="1">
      <c r="A9" s="14" t="s">
        <v>18</v>
      </c>
      <c r="B9" s="15" t="s">
        <v>19</v>
      </c>
      <c r="C9" s="51" t="s">
        <v>20</v>
      </c>
      <c r="D9" s="49" t="s">
        <v>18</v>
      </c>
      <c r="E9" s="50" t="s">
        <v>18</v>
      </c>
    </row>
    <row r="10" spans="1:5" ht="25.5">
      <c r="A10" s="17" t="s">
        <v>13</v>
      </c>
      <c r="B10" s="18" t="s">
        <v>21</v>
      </c>
      <c r="C10" s="19" t="s">
        <v>22</v>
      </c>
      <c r="D10" s="9" t="s">
        <v>23</v>
      </c>
      <c r="E10" s="52">
        <v>0.2</v>
      </c>
    </row>
    <row r="11" spans="1:5" s="16" customFormat="1" ht="25.5">
      <c r="A11" s="38">
        <v>2</v>
      </c>
      <c r="B11" s="18" t="s">
        <v>24</v>
      </c>
      <c r="C11" s="20" t="s">
        <v>25</v>
      </c>
      <c r="D11" s="9" t="s">
        <v>26</v>
      </c>
      <c r="E11" s="52">
        <v>20</v>
      </c>
    </row>
    <row r="12" spans="1:5" ht="51">
      <c r="A12" s="38">
        <f>MAX($A$10:A11)+1</f>
        <v>3</v>
      </c>
      <c r="B12" s="18"/>
      <c r="C12" s="21" t="s">
        <v>27</v>
      </c>
      <c r="D12" s="9" t="s">
        <v>26</v>
      </c>
      <c r="E12" s="52">
        <v>20</v>
      </c>
    </row>
    <row r="13" spans="1:5" s="16" customFormat="1" ht="88.5" customHeight="1">
      <c r="A13" s="38">
        <f>MAX($A$10:A12)+1</f>
        <v>4</v>
      </c>
      <c r="B13" s="18" t="s">
        <v>28</v>
      </c>
      <c r="C13" s="23" t="s">
        <v>140</v>
      </c>
      <c r="D13" s="9" t="s">
        <v>26</v>
      </c>
      <c r="E13" s="52">
        <v>617</v>
      </c>
    </row>
    <row r="14" spans="1:5" ht="25.5">
      <c r="A14" s="38">
        <f>MAX($A$8:A13)+1</f>
        <v>5</v>
      </c>
      <c r="B14" s="18"/>
      <c r="C14" s="23" t="s">
        <v>132</v>
      </c>
      <c r="D14" s="9" t="s">
        <v>26</v>
      </c>
      <c r="E14" s="52">
        <v>110</v>
      </c>
    </row>
    <row r="15" spans="1:5" ht="25.5">
      <c r="A15" s="38">
        <f>MAX($A$8:A14)+1</f>
        <v>6</v>
      </c>
      <c r="B15" s="28"/>
      <c r="C15" s="37" t="s">
        <v>30</v>
      </c>
      <c r="D15" s="9" t="s">
        <v>31</v>
      </c>
      <c r="E15" s="52">
        <v>205</v>
      </c>
    </row>
    <row r="16" spans="1:5" ht="12.75">
      <c r="A16" s="38">
        <f>MAX($A$8:A15)+1</f>
        <v>7</v>
      </c>
      <c r="B16" s="28"/>
      <c r="C16" s="37" t="s">
        <v>137</v>
      </c>
      <c r="D16" s="9" t="s">
        <v>31</v>
      </c>
      <c r="E16" s="52">
        <v>20</v>
      </c>
    </row>
    <row r="17" spans="1:5" ht="12.75">
      <c r="A17" s="38">
        <f>MAX($A$10:A16)+1</f>
        <v>8</v>
      </c>
      <c r="B17" s="28"/>
      <c r="C17" s="37" t="s">
        <v>136</v>
      </c>
      <c r="D17" s="9" t="s">
        <v>46</v>
      </c>
      <c r="E17" s="52">
        <v>152.43</v>
      </c>
    </row>
    <row r="18" spans="1:5" ht="12.75">
      <c r="A18" s="38">
        <f>MAX($A$10:A17)+1</f>
        <v>9</v>
      </c>
      <c r="B18" s="28"/>
      <c r="C18" s="37" t="s">
        <v>161</v>
      </c>
      <c r="D18" s="9" t="s">
        <v>46</v>
      </c>
      <c r="E18" s="52">
        <v>10</v>
      </c>
    </row>
    <row r="19" spans="1:5" ht="25.5">
      <c r="A19" s="38">
        <f>MAX($A$10:A18)+1</f>
        <v>10</v>
      </c>
      <c r="B19" s="28"/>
      <c r="C19" s="37" t="s">
        <v>135</v>
      </c>
      <c r="D19" s="9" t="s">
        <v>26</v>
      </c>
      <c r="E19" s="52">
        <v>551</v>
      </c>
    </row>
    <row r="20" spans="1:5" ht="18.75" customHeight="1">
      <c r="A20" s="38">
        <f>MAX($A$10:A19)+1</f>
        <v>11</v>
      </c>
      <c r="B20" s="28"/>
      <c r="C20" s="37" t="s">
        <v>134</v>
      </c>
      <c r="D20" s="9" t="s">
        <v>26</v>
      </c>
      <c r="E20" s="52">
        <v>551</v>
      </c>
    </row>
    <row r="21" spans="1:5" ht="18.75" customHeight="1">
      <c r="A21" s="38">
        <f>MAX($A$10:A20)+1</f>
        <v>12</v>
      </c>
      <c r="B21" s="28"/>
      <c r="C21" s="37" t="s">
        <v>169</v>
      </c>
      <c r="D21" s="9" t="s">
        <v>32</v>
      </c>
      <c r="E21" s="52">
        <v>1</v>
      </c>
    </row>
    <row r="22" spans="1:5" s="16" customFormat="1" ht="12.75">
      <c r="A22" s="38">
        <f>MAX($A$10:A21)+1</f>
        <v>13</v>
      </c>
      <c r="B22" s="28"/>
      <c r="C22" s="37" t="s">
        <v>133</v>
      </c>
      <c r="D22" s="9" t="s">
        <v>31</v>
      </c>
      <c r="E22" s="52">
        <v>130</v>
      </c>
    </row>
    <row r="23" spans="1:5" ht="12.75">
      <c r="A23" s="14" t="s">
        <v>18</v>
      </c>
      <c r="B23" s="15" t="s">
        <v>33</v>
      </c>
      <c r="C23" s="51" t="s">
        <v>34</v>
      </c>
      <c r="D23" s="49" t="s">
        <v>18</v>
      </c>
      <c r="E23" s="50" t="s">
        <v>18</v>
      </c>
    </row>
    <row r="24" spans="1:5" ht="38.25">
      <c r="A24" s="38">
        <f>MAX($A$10:A23)+1</f>
        <v>14</v>
      </c>
      <c r="B24" s="18" t="s">
        <v>35</v>
      </c>
      <c r="C24" s="24" t="s">
        <v>36</v>
      </c>
      <c r="D24" s="9" t="s">
        <v>37</v>
      </c>
      <c r="E24" s="52">
        <v>180</v>
      </c>
    </row>
    <row r="25" spans="1:5" ht="38.25">
      <c r="A25" s="38">
        <f>MAX($A$10:A24)+1</f>
        <v>15</v>
      </c>
      <c r="B25" s="18"/>
      <c r="C25" s="24" t="s">
        <v>38</v>
      </c>
      <c r="D25" s="9" t="s">
        <v>37</v>
      </c>
      <c r="E25" s="52">
        <v>20</v>
      </c>
    </row>
    <row r="26" spans="1:5" s="16" customFormat="1" ht="14.25">
      <c r="A26" s="38">
        <f>MAX($A$10:A25)+1</f>
        <v>16</v>
      </c>
      <c r="B26" s="18" t="s">
        <v>39</v>
      </c>
      <c r="C26" s="23" t="s">
        <v>40</v>
      </c>
      <c r="D26" s="9" t="s">
        <v>37</v>
      </c>
      <c r="E26" s="52">
        <v>150</v>
      </c>
    </row>
    <row r="27" spans="1:5" s="16" customFormat="1" ht="51">
      <c r="A27" s="38">
        <f>MAX($A$10:A26)+1</f>
        <v>17</v>
      </c>
      <c r="B27" s="18"/>
      <c r="C27" s="24" t="s">
        <v>41</v>
      </c>
      <c r="D27" s="9" t="s">
        <v>37</v>
      </c>
      <c r="E27" s="52">
        <v>40</v>
      </c>
    </row>
    <row r="28" spans="1:5" s="16" customFormat="1" ht="25.5">
      <c r="A28" s="14" t="s">
        <v>18</v>
      </c>
      <c r="B28" s="15" t="s">
        <v>42</v>
      </c>
      <c r="C28" s="51" t="s">
        <v>43</v>
      </c>
      <c r="D28" s="49" t="s">
        <v>18</v>
      </c>
      <c r="E28" s="50" t="s">
        <v>18</v>
      </c>
    </row>
    <row r="29" spans="1:5" ht="51">
      <c r="A29" s="38">
        <f>MAX($A$10:A28)+1</f>
        <v>18</v>
      </c>
      <c r="B29" s="18" t="s">
        <v>44</v>
      </c>
      <c r="C29" s="22" t="s">
        <v>138</v>
      </c>
      <c r="D29" s="9" t="s">
        <v>29</v>
      </c>
      <c r="E29" s="52">
        <v>4</v>
      </c>
    </row>
    <row r="30" spans="1:5" ht="76.5">
      <c r="A30" s="38">
        <f>MAX($A$8:A29)+1</f>
        <v>19</v>
      </c>
      <c r="B30" s="18" t="s">
        <v>45</v>
      </c>
      <c r="C30" s="22" t="s">
        <v>173</v>
      </c>
      <c r="D30" s="9" t="s">
        <v>32</v>
      </c>
      <c r="E30" s="52">
        <v>1</v>
      </c>
    </row>
    <row r="31" spans="1:5" ht="12.75">
      <c r="A31" s="14" t="s">
        <v>18</v>
      </c>
      <c r="B31" s="15" t="s">
        <v>47</v>
      </c>
      <c r="C31" s="51" t="s">
        <v>48</v>
      </c>
      <c r="D31" s="49" t="s">
        <v>18</v>
      </c>
      <c r="E31" s="50" t="s">
        <v>18</v>
      </c>
    </row>
    <row r="32" spans="1:5" ht="51">
      <c r="A32" s="38">
        <f>MAX($A$10:A31)+1</f>
        <v>20</v>
      </c>
      <c r="B32" s="27" t="s">
        <v>49</v>
      </c>
      <c r="C32" s="23" t="s">
        <v>50</v>
      </c>
      <c r="D32" s="9" t="s">
        <v>26</v>
      </c>
      <c r="E32" s="52">
        <v>617</v>
      </c>
    </row>
    <row r="33" spans="1:5" ht="25.5">
      <c r="A33" s="38">
        <f>MAX($A$10:A32)+1</f>
        <v>21</v>
      </c>
      <c r="B33" s="25"/>
      <c r="C33" s="23" t="s">
        <v>51</v>
      </c>
      <c r="D33" s="9" t="s">
        <v>26</v>
      </c>
      <c r="E33" s="52">
        <v>110</v>
      </c>
    </row>
    <row r="34" spans="1:5" ht="76.5">
      <c r="A34" s="38">
        <f>MAX($A$10:A33)+1</f>
        <v>22</v>
      </c>
      <c r="B34" s="28" t="s">
        <v>52</v>
      </c>
      <c r="C34" s="23" t="s">
        <v>171</v>
      </c>
      <c r="D34" s="9" t="s">
        <v>26</v>
      </c>
      <c r="E34" s="52">
        <v>617</v>
      </c>
    </row>
    <row r="35" spans="1:5" ht="76.5">
      <c r="A35" s="38">
        <f>MAX($A$8:A34)+1</f>
        <v>23</v>
      </c>
      <c r="B35" s="28"/>
      <c r="C35" s="23" t="s">
        <v>174</v>
      </c>
      <c r="D35" s="9" t="s">
        <v>26</v>
      </c>
      <c r="E35" s="52">
        <v>63</v>
      </c>
    </row>
    <row r="36" spans="1:5" ht="38.25">
      <c r="A36" s="38">
        <f>MAX($A$8:A35)+1</f>
        <v>24</v>
      </c>
      <c r="B36" s="18"/>
      <c r="C36" s="23" t="s">
        <v>139</v>
      </c>
      <c r="D36" s="9" t="s">
        <v>26</v>
      </c>
      <c r="E36" s="52">
        <v>50</v>
      </c>
    </row>
    <row r="37" spans="1:5" ht="25.5">
      <c r="A37" s="14" t="s">
        <v>18</v>
      </c>
      <c r="B37" s="15" t="s">
        <v>53</v>
      </c>
      <c r="C37" s="51" t="s">
        <v>54</v>
      </c>
      <c r="D37" s="49" t="s">
        <v>18</v>
      </c>
      <c r="E37" s="50" t="s">
        <v>18</v>
      </c>
    </row>
    <row r="38" spans="1:5" ht="54.75" customHeight="1">
      <c r="A38" s="38">
        <f>MAX($A$10:A37)+1</f>
        <v>25</v>
      </c>
      <c r="B38" s="18" t="s">
        <v>55</v>
      </c>
      <c r="C38" s="23" t="s">
        <v>172</v>
      </c>
      <c r="D38" s="9" t="s">
        <v>26</v>
      </c>
      <c r="E38" s="52">
        <v>617</v>
      </c>
    </row>
    <row r="39" spans="1:5" ht="25.5">
      <c r="A39" s="38">
        <f>MAX($A$10:A38)+1</f>
        <v>26</v>
      </c>
      <c r="B39" s="28"/>
      <c r="C39" s="51" t="s">
        <v>56</v>
      </c>
      <c r="D39" s="49" t="s">
        <v>18</v>
      </c>
      <c r="E39" s="50" t="s">
        <v>18</v>
      </c>
    </row>
    <row r="40" spans="1:5" ht="44.25" customHeight="1">
      <c r="A40" s="38">
        <f>MAX($A$10:A39)+1</f>
        <v>27</v>
      </c>
      <c r="B40" s="18" t="s">
        <v>57</v>
      </c>
      <c r="C40" s="19" t="s">
        <v>141</v>
      </c>
      <c r="D40" s="9" t="s">
        <v>26</v>
      </c>
      <c r="E40" s="52">
        <v>617</v>
      </c>
    </row>
    <row r="41" spans="1:5" s="26" customFormat="1" ht="12.75">
      <c r="A41" s="14" t="s">
        <v>18</v>
      </c>
      <c r="B41" s="15" t="s">
        <v>58</v>
      </c>
      <c r="C41" s="51" t="s">
        <v>59</v>
      </c>
      <c r="D41" s="49" t="s">
        <v>18</v>
      </c>
      <c r="E41" s="50" t="s">
        <v>18</v>
      </c>
    </row>
    <row r="42" spans="1:5" s="26" customFormat="1" ht="51">
      <c r="A42" s="38">
        <f>MAX($A$10:A41)+1</f>
        <v>28</v>
      </c>
      <c r="B42" s="18" t="s">
        <v>60</v>
      </c>
      <c r="C42" s="19" t="s">
        <v>142</v>
      </c>
      <c r="D42" s="9" t="s">
        <v>26</v>
      </c>
      <c r="E42" s="52">
        <v>617</v>
      </c>
    </row>
    <row r="43" spans="1:5" ht="38.25">
      <c r="A43" s="38">
        <f>MAX($A$10:A42)+1</f>
        <v>29</v>
      </c>
      <c r="B43" s="18" t="s">
        <v>61</v>
      </c>
      <c r="C43" s="23" t="s">
        <v>143</v>
      </c>
      <c r="D43" s="9" t="s">
        <v>26</v>
      </c>
      <c r="E43" s="52">
        <v>617</v>
      </c>
    </row>
    <row r="44" spans="1:5" ht="51">
      <c r="A44" s="38">
        <f>MAX($A$10:A43)+1</f>
        <v>30</v>
      </c>
      <c r="B44" s="18" t="s">
        <v>62</v>
      </c>
      <c r="C44" s="23" t="s">
        <v>144</v>
      </c>
      <c r="D44" s="9" t="s">
        <v>26</v>
      </c>
      <c r="E44" s="52">
        <v>617</v>
      </c>
    </row>
    <row r="45" spans="1:5" ht="25.5">
      <c r="A45" s="38">
        <f>MAX($A$10:A44)+1</f>
        <v>31</v>
      </c>
      <c r="B45" s="18"/>
      <c r="C45" s="24" t="s">
        <v>145</v>
      </c>
      <c r="D45" s="9" t="s">
        <v>26</v>
      </c>
      <c r="E45" s="52">
        <v>551</v>
      </c>
    </row>
    <row r="46" spans="1:6" ht="51">
      <c r="A46" s="38">
        <f>MAX($A$10:A45)+1</f>
        <v>32</v>
      </c>
      <c r="B46" s="18" t="s">
        <v>63</v>
      </c>
      <c r="C46" s="24" t="s">
        <v>64</v>
      </c>
      <c r="D46" s="9" t="s">
        <v>26</v>
      </c>
      <c r="E46" s="52">
        <v>110</v>
      </c>
      <c r="F46" s="29"/>
    </row>
    <row r="47" spans="1:6" ht="25.5">
      <c r="A47" s="38">
        <f>MAX($A$10:A46)+1</f>
        <v>33</v>
      </c>
      <c r="B47" s="18"/>
      <c r="C47" s="24" t="s">
        <v>66</v>
      </c>
      <c r="D47" s="9" t="s">
        <v>65</v>
      </c>
      <c r="E47" s="52">
        <v>60</v>
      </c>
      <c r="F47" s="29"/>
    </row>
    <row r="48" spans="1:6" ht="12.75">
      <c r="A48" s="14" t="s">
        <v>18</v>
      </c>
      <c r="B48" s="15" t="s">
        <v>67</v>
      </c>
      <c r="C48" s="51" t="s">
        <v>68</v>
      </c>
      <c r="D48" s="49" t="s">
        <v>18</v>
      </c>
      <c r="E48" s="50" t="s">
        <v>18</v>
      </c>
      <c r="F48" s="29"/>
    </row>
    <row r="49" spans="1:6" ht="26.25">
      <c r="A49" s="38">
        <f>MAX($A$10:A48)+1</f>
        <v>34</v>
      </c>
      <c r="B49" s="18" t="s">
        <v>69</v>
      </c>
      <c r="C49" s="21" t="s">
        <v>70</v>
      </c>
      <c r="D49" s="9" t="s">
        <v>26</v>
      </c>
      <c r="E49" s="52">
        <v>50</v>
      </c>
      <c r="F49" s="30"/>
    </row>
    <row r="50" spans="1:6" ht="25.5">
      <c r="A50" s="38">
        <f>MAX($A$10:A49)+1</f>
        <v>35</v>
      </c>
      <c r="B50" s="18" t="s">
        <v>71</v>
      </c>
      <c r="C50" s="23" t="s">
        <v>72</v>
      </c>
      <c r="D50" s="9" t="s">
        <v>26</v>
      </c>
      <c r="E50" s="52">
        <v>70</v>
      </c>
      <c r="F50" s="30"/>
    </row>
    <row r="51" spans="1:5" s="29" customFormat="1" ht="25.5">
      <c r="A51" s="14" t="s">
        <v>18</v>
      </c>
      <c r="B51" s="15" t="s">
        <v>73</v>
      </c>
      <c r="C51" s="51" t="s">
        <v>74</v>
      </c>
      <c r="D51" s="49" t="s">
        <v>18</v>
      </c>
      <c r="E51" s="50" t="s">
        <v>18</v>
      </c>
    </row>
    <row r="52" spans="1:5" s="1" customFormat="1" ht="38.25">
      <c r="A52" s="38">
        <f>MAX($A$10:A51)+1</f>
        <v>36</v>
      </c>
      <c r="B52" s="18" t="s">
        <v>75</v>
      </c>
      <c r="C52" s="23" t="s">
        <v>185</v>
      </c>
      <c r="D52" s="9" t="s">
        <v>32</v>
      </c>
      <c r="E52" s="52">
        <v>1</v>
      </c>
    </row>
    <row r="53" spans="1:5" ht="38.25">
      <c r="A53" s="38">
        <f>MAX($A$10:A52)+1</f>
        <v>37</v>
      </c>
      <c r="B53" s="18" t="s">
        <v>76</v>
      </c>
      <c r="C53" s="23" t="s">
        <v>146</v>
      </c>
      <c r="D53" s="9" t="s">
        <v>31</v>
      </c>
      <c r="E53" s="52">
        <v>98</v>
      </c>
    </row>
    <row r="54" spans="1:5" ht="12.75">
      <c r="A54" s="38">
        <f>MAX($A$8:A53)+1</f>
        <v>38</v>
      </c>
      <c r="B54" s="18"/>
      <c r="C54" s="23" t="s">
        <v>166</v>
      </c>
      <c r="D54" s="9" t="s">
        <v>31</v>
      </c>
      <c r="E54" s="52">
        <v>20</v>
      </c>
    </row>
    <row r="55" spans="1:5" ht="87.75" customHeight="1">
      <c r="A55" s="38">
        <f>MAX($A$8:A54)+1</f>
        <v>39</v>
      </c>
      <c r="B55" s="18" t="s">
        <v>77</v>
      </c>
      <c r="C55" s="53" t="s">
        <v>164</v>
      </c>
      <c r="D55" s="9" t="s">
        <v>31</v>
      </c>
      <c r="E55" s="54">
        <v>92</v>
      </c>
    </row>
    <row r="56" spans="1:5" s="1" customFormat="1" ht="63" customHeight="1">
      <c r="A56" s="38">
        <f>MAX($A$10:A55)+1</f>
        <v>40</v>
      </c>
      <c r="B56" s="28"/>
      <c r="C56" s="53" t="s">
        <v>165</v>
      </c>
      <c r="D56" s="9" t="s">
        <v>31</v>
      </c>
      <c r="E56" s="54">
        <v>97</v>
      </c>
    </row>
    <row r="57" spans="1:5" s="1" customFormat="1" ht="54.75" customHeight="1">
      <c r="A57" s="38">
        <f>MAX($A$10:A56)+1</f>
        <v>41</v>
      </c>
      <c r="B57" s="28"/>
      <c r="C57" s="53" t="s">
        <v>147</v>
      </c>
      <c r="D57" s="9" t="s">
        <v>29</v>
      </c>
      <c r="E57" s="54">
        <v>4</v>
      </c>
    </row>
    <row r="58" spans="1:5" s="1" customFormat="1" ht="12.75">
      <c r="A58" s="14" t="s">
        <v>18</v>
      </c>
      <c r="B58" s="15" t="s">
        <v>78</v>
      </c>
      <c r="C58" s="51" t="s">
        <v>79</v>
      </c>
      <c r="D58" s="49" t="s">
        <v>18</v>
      </c>
      <c r="E58" s="50" t="s">
        <v>18</v>
      </c>
    </row>
    <row r="59" spans="1:5" ht="51">
      <c r="A59" s="38">
        <f>MAX($A$10:A58)+1</f>
        <v>42</v>
      </c>
      <c r="B59" s="18" t="s">
        <v>80</v>
      </c>
      <c r="C59" s="23" t="s">
        <v>81</v>
      </c>
      <c r="D59" s="9" t="s">
        <v>65</v>
      </c>
      <c r="E59" s="52">
        <v>110</v>
      </c>
    </row>
    <row r="60" spans="1:5" s="26" customFormat="1" ht="63.75">
      <c r="A60" s="38">
        <f>MAX($A$10:A59)+1</f>
        <v>43</v>
      </c>
      <c r="B60" s="18"/>
      <c r="C60" s="23" t="s">
        <v>170</v>
      </c>
      <c r="D60" s="9" t="s">
        <v>65</v>
      </c>
      <c r="E60" s="52">
        <v>20</v>
      </c>
    </row>
    <row r="61" spans="1:5" s="26" customFormat="1" ht="51">
      <c r="A61" s="38">
        <f>MAX($A$10:A60)+1</f>
        <v>44</v>
      </c>
      <c r="B61" s="18"/>
      <c r="C61" s="23" t="s">
        <v>82</v>
      </c>
      <c r="D61" s="9" t="s">
        <v>65</v>
      </c>
      <c r="E61" s="52">
        <v>4</v>
      </c>
    </row>
    <row r="62" spans="1:5" s="26" customFormat="1" ht="18">
      <c r="A62" s="14" t="s">
        <v>18</v>
      </c>
      <c r="B62" s="55"/>
      <c r="C62" s="48" t="s">
        <v>83</v>
      </c>
      <c r="D62" s="56"/>
      <c r="E62" s="41"/>
    </row>
    <row r="63" spans="1:5" s="26" customFormat="1" ht="12.75">
      <c r="A63" s="14" t="s">
        <v>18</v>
      </c>
      <c r="B63" s="57" t="s">
        <v>84</v>
      </c>
      <c r="C63" s="51" t="s">
        <v>85</v>
      </c>
      <c r="D63" s="49" t="s">
        <v>18</v>
      </c>
      <c r="E63" s="50" t="s">
        <v>18</v>
      </c>
    </row>
    <row r="64" spans="1:5" s="26" customFormat="1" ht="25.5">
      <c r="A64" s="14" t="s">
        <v>18</v>
      </c>
      <c r="B64" s="28" t="s">
        <v>86</v>
      </c>
      <c r="C64" s="37" t="s">
        <v>87</v>
      </c>
      <c r="D64" s="9"/>
      <c r="E64" s="36"/>
    </row>
    <row r="65" spans="1:5" s="26" customFormat="1" ht="25.5">
      <c r="A65" s="38">
        <f>MAX($A$8:A64)+1</f>
        <v>45</v>
      </c>
      <c r="B65" s="28"/>
      <c r="C65" s="37" t="s">
        <v>148</v>
      </c>
      <c r="D65" s="9" t="s">
        <v>88</v>
      </c>
      <c r="E65" s="52">
        <v>1037</v>
      </c>
    </row>
    <row r="66" spans="1:5" s="26" customFormat="1" ht="25.5">
      <c r="A66" s="38">
        <f>MAX($A$8:A65)+1</f>
        <v>46</v>
      </c>
      <c r="B66" s="28"/>
      <c r="C66" s="37" t="s">
        <v>89</v>
      </c>
      <c r="D66" s="9" t="s">
        <v>88</v>
      </c>
      <c r="E66" s="52">
        <v>51035</v>
      </c>
    </row>
    <row r="67" spans="1:5" s="26" customFormat="1" ht="25.5">
      <c r="A67" s="38">
        <f>MAX($A$8:A66)+1</f>
        <v>47</v>
      </c>
      <c r="B67" s="28"/>
      <c r="C67" s="37" t="s">
        <v>90</v>
      </c>
      <c r="D67" s="9" t="s">
        <v>88</v>
      </c>
      <c r="E67" s="36">
        <v>9367.5</v>
      </c>
    </row>
    <row r="68" spans="1:5" s="26" customFormat="1" ht="12.75">
      <c r="A68" s="38">
        <f>MAX($A$8:A67)+1</f>
        <v>48</v>
      </c>
      <c r="B68" s="28" t="s">
        <v>179</v>
      </c>
      <c r="C68" s="37" t="s">
        <v>157</v>
      </c>
      <c r="D68" s="9" t="s">
        <v>158</v>
      </c>
      <c r="E68" s="36">
        <v>1400</v>
      </c>
    </row>
    <row r="69" spans="1:5" s="26" customFormat="1" ht="25.5">
      <c r="A69" s="38">
        <f>MAX($A$8:A68)+1</f>
        <v>49</v>
      </c>
      <c r="B69" s="28" t="s">
        <v>86</v>
      </c>
      <c r="C69" s="37" t="s">
        <v>91</v>
      </c>
      <c r="D69" s="9" t="s">
        <v>29</v>
      </c>
      <c r="E69" s="36">
        <v>392</v>
      </c>
    </row>
    <row r="70" spans="1:5" s="26" customFormat="1" ht="12.75">
      <c r="A70" s="14" t="s">
        <v>18</v>
      </c>
      <c r="B70" s="57" t="s">
        <v>92</v>
      </c>
      <c r="C70" s="51" t="s">
        <v>93</v>
      </c>
      <c r="D70" s="49" t="s">
        <v>18</v>
      </c>
      <c r="E70" s="50" t="s">
        <v>18</v>
      </c>
    </row>
    <row r="71" spans="1:5" s="26" customFormat="1" ht="38.25">
      <c r="A71" s="58">
        <f>MAX($A$63:A70)+1</f>
        <v>50</v>
      </c>
      <c r="B71" s="59" t="s">
        <v>94</v>
      </c>
      <c r="C71" s="37" t="s">
        <v>95</v>
      </c>
      <c r="D71" s="9" t="s">
        <v>46</v>
      </c>
      <c r="E71" s="36">
        <v>15</v>
      </c>
    </row>
    <row r="72" spans="1:5" s="26" customFormat="1" ht="25.5">
      <c r="A72" s="58">
        <f>MAX($A$63:A71)+1</f>
        <v>51</v>
      </c>
      <c r="B72" s="28" t="s">
        <v>96</v>
      </c>
      <c r="C72" s="37" t="s">
        <v>175</v>
      </c>
      <c r="D72" s="9" t="s">
        <v>46</v>
      </c>
      <c r="E72" s="42">
        <v>197</v>
      </c>
    </row>
    <row r="73" spans="1:5" ht="12.75">
      <c r="A73" s="58">
        <f>MAX($A$63:A72)+1</f>
        <v>52</v>
      </c>
      <c r="B73" s="28"/>
      <c r="C73" s="37" t="s">
        <v>97</v>
      </c>
      <c r="D73" s="9" t="s">
        <v>46</v>
      </c>
      <c r="E73" s="42">
        <v>62.45</v>
      </c>
    </row>
    <row r="74" spans="1:5" s="26" customFormat="1" ht="229.5">
      <c r="A74" s="38">
        <f>MAX($A$8:A73)+1</f>
        <v>53</v>
      </c>
      <c r="B74" s="28"/>
      <c r="C74" s="37" t="s">
        <v>167</v>
      </c>
      <c r="D74" s="9" t="s">
        <v>46</v>
      </c>
      <c r="E74" s="42">
        <v>30</v>
      </c>
    </row>
    <row r="75" spans="1:5" ht="25.5">
      <c r="A75" s="14" t="s">
        <v>18</v>
      </c>
      <c r="B75" s="28" t="s">
        <v>98</v>
      </c>
      <c r="C75" s="37" t="s">
        <v>99</v>
      </c>
      <c r="D75" s="9"/>
      <c r="E75" s="36"/>
    </row>
    <row r="76" spans="1:5" ht="12.75">
      <c r="A76" s="58">
        <f>MAX($A$63:A75)+1</f>
        <v>54</v>
      </c>
      <c r="B76" s="28"/>
      <c r="C76" s="37" t="s">
        <v>149</v>
      </c>
      <c r="D76" s="9" t="s">
        <v>46</v>
      </c>
      <c r="E76" s="36">
        <v>2</v>
      </c>
    </row>
    <row r="77" spans="1:5" ht="12.75">
      <c r="A77" s="14" t="s">
        <v>18</v>
      </c>
      <c r="B77" s="57" t="s">
        <v>100</v>
      </c>
      <c r="C77" s="51" t="s">
        <v>101</v>
      </c>
      <c r="D77" s="49" t="s">
        <v>18</v>
      </c>
      <c r="E77" s="50" t="s">
        <v>18</v>
      </c>
    </row>
    <row r="78" spans="1:5" ht="51">
      <c r="A78" s="58">
        <f>MAX($A$63:A77)+1</f>
        <v>55</v>
      </c>
      <c r="B78" s="59" t="s">
        <v>102</v>
      </c>
      <c r="C78" s="37" t="s">
        <v>103</v>
      </c>
      <c r="D78" s="9" t="s">
        <v>104</v>
      </c>
      <c r="E78" s="52">
        <v>50</v>
      </c>
    </row>
    <row r="79" spans="1:5" ht="76.5">
      <c r="A79" s="58">
        <f>MAX($A$63:A78)+1</f>
        <v>56</v>
      </c>
      <c r="B79" s="59" t="s">
        <v>105</v>
      </c>
      <c r="C79" s="37" t="s">
        <v>150</v>
      </c>
      <c r="D79" s="9" t="s">
        <v>104</v>
      </c>
      <c r="E79" s="52">
        <v>826.47</v>
      </c>
    </row>
    <row r="80" spans="1:5" ht="51">
      <c r="A80" s="58">
        <f>MAX($A$63:A79)+1</f>
        <v>57</v>
      </c>
      <c r="B80" s="59" t="s">
        <v>105</v>
      </c>
      <c r="C80" s="37" t="s">
        <v>151</v>
      </c>
      <c r="D80" s="9" t="s">
        <v>104</v>
      </c>
      <c r="E80" s="52">
        <v>310.4</v>
      </c>
    </row>
    <row r="81" spans="1:5" ht="76.5">
      <c r="A81" s="58">
        <f>MAX($A$63:A79)+1</f>
        <v>57</v>
      </c>
      <c r="B81" s="55" t="s">
        <v>106</v>
      </c>
      <c r="C81" s="37" t="s">
        <v>180</v>
      </c>
      <c r="D81" s="56" t="s">
        <v>104</v>
      </c>
      <c r="E81" s="60">
        <v>1150</v>
      </c>
    </row>
    <row r="82" spans="1:5" ht="89.25">
      <c r="A82" s="38">
        <f>MAX($A$8:A81)+1</f>
        <v>58</v>
      </c>
      <c r="B82" s="55"/>
      <c r="C82" s="37" t="s">
        <v>153</v>
      </c>
      <c r="D82" s="56" t="s">
        <v>104</v>
      </c>
      <c r="E82" s="60">
        <v>248</v>
      </c>
    </row>
    <row r="83" spans="1:5" ht="25.5">
      <c r="A83" s="38">
        <f>MAX($A$8:A82)+1</f>
        <v>59</v>
      </c>
      <c r="B83" s="55" t="s">
        <v>176</v>
      </c>
      <c r="C83" s="37" t="s">
        <v>152</v>
      </c>
      <c r="D83" s="56" t="s">
        <v>104</v>
      </c>
      <c r="E83" s="60">
        <v>831.06</v>
      </c>
    </row>
    <row r="84" spans="1:5" ht="12.75">
      <c r="A84" s="14" t="s">
        <v>18</v>
      </c>
      <c r="B84" s="57" t="s">
        <v>107</v>
      </c>
      <c r="C84" s="51" t="s">
        <v>108</v>
      </c>
      <c r="D84" s="49" t="s">
        <v>18</v>
      </c>
      <c r="E84" s="50" t="s">
        <v>18</v>
      </c>
    </row>
    <row r="85" spans="1:5" ht="38.25">
      <c r="A85" s="58">
        <f>MAX($A$63:A84)+1</f>
        <v>60</v>
      </c>
      <c r="B85" s="59" t="s">
        <v>177</v>
      </c>
      <c r="C85" s="37" t="s">
        <v>110</v>
      </c>
      <c r="D85" s="9" t="s">
        <v>29</v>
      </c>
      <c r="E85" s="36">
        <v>38</v>
      </c>
    </row>
    <row r="86" spans="1:5" ht="20.25" customHeight="1">
      <c r="A86" s="38">
        <f>MAX($A$10:A85)+1</f>
        <v>61</v>
      </c>
      <c r="B86" s="59" t="s">
        <v>178</v>
      </c>
      <c r="C86" s="37" t="s">
        <v>154</v>
      </c>
      <c r="D86" s="9" t="s">
        <v>29</v>
      </c>
      <c r="E86" s="36">
        <v>8</v>
      </c>
    </row>
    <row r="87" spans="1:5" ht="51">
      <c r="A87" s="38">
        <f>MAX($A$8:A86)+1</f>
        <v>62</v>
      </c>
      <c r="B87" s="59" t="s">
        <v>109</v>
      </c>
      <c r="C87" s="37" t="s">
        <v>155</v>
      </c>
      <c r="D87" s="9" t="s">
        <v>31</v>
      </c>
      <c r="E87" s="36">
        <v>146</v>
      </c>
    </row>
    <row r="88" spans="1:5" ht="12.75">
      <c r="A88" s="14" t="s">
        <v>18</v>
      </c>
      <c r="B88" s="57" t="s">
        <v>111</v>
      </c>
      <c r="C88" s="51" t="s">
        <v>112</v>
      </c>
      <c r="D88" s="49" t="s">
        <v>18</v>
      </c>
      <c r="E88" s="50" t="s">
        <v>18</v>
      </c>
    </row>
    <row r="89" spans="1:5" ht="12.75">
      <c r="A89" s="58">
        <f>MAX($A$63:A88)+1</f>
        <v>63</v>
      </c>
      <c r="B89" s="55" t="s">
        <v>113</v>
      </c>
      <c r="C89" s="37" t="s">
        <v>156</v>
      </c>
      <c r="D89" s="9" t="s">
        <v>31</v>
      </c>
      <c r="E89" s="36">
        <v>58.66</v>
      </c>
    </row>
    <row r="90" spans="1:5" ht="36.75" customHeight="1">
      <c r="A90" s="58">
        <f>MAX($A$63:A89)+1</f>
        <v>64</v>
      </c>
      <c r="B90" s="55"/>
      <c r="C90" s="37" t="s">
        <v>114</v>
      </c>
      <c r="D90" s="56" t="s">
        <v>31</v>
      </c>
      <c r="E90" s="36">
        <v>16.56</v>
      </c>
    </row>
    <row r="91" spans="1:5" ht="12.75">
      <c r="A91" s="14" t="s">
        <v>18</v>
      </c>
      <c r="B91" s="57" t="s">
        <v>115</v>
      </c>
      <c r="C91" s="51" t="s">
        <v>116</v>
      </c>
      <c r="D91" s="49" t="s">
        <v>18</v>
      </c>
      <c r="E91" s="50" t="s">
        <v>18</v>
      </c>
    </row>
    <row r="92" spans="1:5" ht="51">
      <c r="A92" s="58">
        <f>MAX($A$63:A91)+1</f>
        <v>65</v>
      </c>
      <c r="B92" s="28" t="s">
        <v>117</v>
      </c>
      <c r="C92" s="53" t="s">
        <v>118</v>
      </c>
      <c r="D92" s="9" t="s">
        <v>31</v>
      </c>
      <c r="E92" s="54">
        <v>184</v>
      </c>
    </row>
    <row r="93" spans="1:5" ht="51">
      <c r="A93" s="58">
        <f>MAX($A$63:A92)+1</f>
        <v>66</v>
      </c>
      <c r="B93" s="28"/>
      <c r="C93" s="53" t="s">
        <v>119</v>
      </c>
      <c r="D93" s="9" t="s">
        <v>31</v>
      </c>
      <c r="E93" s="54">
        <v>8</v>
      </c>
    </row>
    <row r="94" spans="1:5" ht="12.75">
      <c r="A94" s="14" t="s">
        <v>18</v>
      </c>
      <c r="B94" s="57" t="s">
        <v>120</v>
      </c>
      <c r="C94" s="51" t="s">
        <v>121</v>
      </c>
      <c r="D94" s="49" t="s">
        <v>18</v>
      </c>
      <c r="E94" s="50" t="s">
        <v>18</v>
      </c>
    </row>
    <row r="95" spans="1:5" ht="51">
      <c r="A95" s="58">
        <f>MAX($A$63:A94)+1</f>
        <v>67</v>
      </c>
      <c r="B95" s="55" t="s">
        <v>122</v>
      </c>
      <c r="C95" s="37" t="s">
        <v>181</v>
      </c>
      <c r="D95" s="9" t="s">
        <v>104</v>
      </c>
      <c r="E95" s="36">
        <v>295.15</v>
      </c>
    </row>
    <row r="96" spans="1:5" ht="39.75" customHeight="1">
      <c r="A96" s="58">
        <f>MAX($A$63:A95)+1</f>
        <v>68</v>
      </c>
      <c r="B96" s="28" t="s">
        <v>123</v>
      </c>
      <c r="C96" s="37" t="s">
        <v>124</v>
      </c>
      <c r="D96" s="9" t="s">
        <v>104</v>
      </c>
      <c r="E96" s="42">
        <v>551</v>
      </c>
    </row>
    <row r="97" spans="1:5" ht="57" customHeight="1">
      <c r="A97" s="38">
        <f>MAX($A$8:A96)+1</f>
        <v>69</v>
      </c>
      <c r="B97" s="37" t="s">
        <v>125</v>
      </c>
      <c r="C97" s="37" t="s">
        <v>168</v>
      </c>
      <c r="D97" s="39" t="s">
        <v>32</v>
      </c>
      <c r="E97" s="42">
        <v>1</v>
      </c>
    </row>
    <row r="98" spans="1:5" ht="38.25">
      <c r="A98" s="38">
        <f>MAX($A$8:A97)+1</f>
        <v>70</v>
      </c>
      <c r="B98" s="37"/>
      <c r="C98" s="37" t="s">
        <v>162</v>
      </c>
      <c r="D98" s="39" t="s">
        <v>163</v>
      </c>
      <c r="E98" s="42">
        <v>1</v>
      </c>
    </row>
    <row r="99" spans="1:5" ht="42.75" customHeight="1">
      <c r="A99" s="38">
        <f>MAX($A$8:A98)+1</f>
        <v>71</v>
      </c>
      <c r="B99" s="37"/>
      <c r="C99" s="37" t="s">
        <v>182</v>
      </c>
      <c r="D99" s="39" t="s">
        <v>29</v>
      </c>
      <c r="E99" s="42">
        <v>3</v>
      </c>
    </row>
    <row r="100" spans="1:5" ht="12.75" customHeight="1" hidden="1">
      <c r="A100" s="61"/>
      <c r="B100" s="37"/>
      <c r="C100" s="37"/>
      <c r="D100" s="37"/>
      <c r="E100" s="62"/>
    </row>
    <row r="101" spans="1:5" ht="12.75" customHeight="1" hidden="1">
      <c r="A101" s="61"/>
      <c r="B101" s="37"/>
      <c r="C101" s="37"/>
      <c r="D101" s="37"/>
      <c r="E101" s="62"/>
    </row>
    <row r="102" spans="1:5" ht="12.75" customHeight="1" hidden="1">
      <c r="A102" s="61"/>
      <c r="B102" s="37"/>
      <c r="C102" s="37"/>
      <c r="D102" s="37"/>
      <c r="E102" s="62"/>
    </row>
    <row r="103" spans="1:5" ht="12.75" customHeight="1" hidden="1">
      <c r="A103" s="61"/>
      <c r="B103" s="37"/>
      <c r="C103" s="37"/>
      <c r="D103" s="37"/>
      <c r="E103" s="62"/>
    </row>
    <row r="104" spans="1:5" ht="12.75" customHeight="1" hidden="1">
      <c r="A104" s="61"/>
      <c r="B104" s="37"/>
      <c r="C104" s="37"/>
      <c r="D104" s="37"/>
      <c r="E104" s="62"/>
    </row>
    <row r="105" spans="1:5" ht="12.75" customHeight="1" hidden="1">
      <c r="A105" s="61"/>
      <c r="B105" s="37"/>
      <c r="C105" s="37"/>
      <c r="D105" s="37"/>
      <c r="E105" s="62"/>
    </row>
    <row r="106" spans="1:23" ht="25.5">
      <c r="A106" s="38">
        <f>MAX($A$10:A105)+1</f>
        <v>72</v>
      </c>
      <c r="B106" s="28"/>
      <c r="C106" s="63" t="s">
        <v>159</v>
      </c>
      <c r="D106" s="9" t="s">
        <v>31</v>
      </c>
      <c r="E106" s="42">
        <v>20</v>
      </c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ht="51">
      <c r="A107" s="38">
        <f>MAX($A$10:A106)+1</f>
        <v>73</v>
      </c>
      <c r="B107" s="28"/>
      <c r="C107" s="63" t="s">
        <v>160</v>
      </c>
      <c r="D107" s="9" t="s">
        <v>31</v>
      </c>
      <c r="E107" s="42">
        <v>200</v>
      </c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ht="64.5" thickBot="1">
      <c r="A108" s="64">
        <f>MAX($A$10:A107)+1</f>
        <v>74</v>
      </c>
      <c r="B108" s="65"/>
      <c r="C108" s="66" t="s">
        <v>126</v>
      </c>
      <c r="D108" s="67" t="s">
        <v>32</v>
      </c>
      <c r="E108" s="68">
        <v>1</v>
      </c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ht="13.5" thickTop="1">
      <c r="A109" s="31"/>
      <c r="B109" s="31"/>
      <c r="C109" s="32"/>
      <c r="D109" s="31"/>
      <c r="E109" s="33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ht="12.75">
      <c r="A110" s="31"/>
      <c r="B110" s="31"/>
      <c r="C110" s="32"/>
      <c r="D110" s="31"/>
      <c r="E110" s="33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ht="12.75">
      <c r="A111" s="31"/>
      <c r="B111" s="31"/>
      <c r="C111" s="32"/>
      <c r="D111" s="31"/>
      <c r="E111" s="33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23" ht="15.75">
      <c r="A112" s="97"/>
      <c r="B112" s="97"/>
      <c r="C112" s="97"/>
      <c r="D112" s="97"/>
      <c r="E112" s="97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</row>
    <row r="113" spans="1:5" ht="15.75">
      <c r="A113" s="35"/>
      <c r="B113" s="35"/>
      <c r="C113" s="35"/>
      <c r="D113" s="35"/>
      <c r="E113" s="35"/>
    </row>
    <row r="114" spans="1:5" ht="12.75">
      <c r="A114" s="31"/>
      <c r="B114" s="31"/>
      <c r="C114" s="32"/>
      <c r="D114" s="31"/>
      <c r="E114" s="33"/>
    </row>
    <row r="115" spans="6:23" ht="12.7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</row>
    <row r="116" spans="6:23" ht="12.7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</row>
    <row r="117" spans="6:23" ht="12.7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</row>
  </sheetData>
  <sheetProtection/>
  <mergeCells count="6">
    <mergeCell ref="A1:E1"/>
    <mergeCell ref="A2:E2"/>
    <mergeCell ref="A3:E3"/>
    <mergeCell ref="D4:E4"/>
    <mergeCell ref="A112:B112"/>
    <mergeCell ref="C112:E112"/>
  </mergeCells>
  <printOptions/>
  <pageMargins left="1.1811023622047245" right="0.35433070866141736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7"/>
  <sheetViews>
    <sheetView showGridLines="0" showZeros="0" view="pageBreakPreview" zoomScale="60" workbookViewId="0" topLeftCell="C19">
      <selection activeCell="H111" sqref="H111"/>
    </sheetView>
  </sheetViews>
  <sheetFormatPr defaultColWidth="7.875" defaultRowHeight="12.75"/>
  <cols>
    <col min="1" max="1" width="5.125" style="1" customWidth="1"/>
    <col min="2" max="2" width="12.75390625" style="1" customWidth="1"/>
    <col min="3" max="3" width="31.875" style="2" customWidth="1"/>
    <col min="4" max="4" width="6.25390625" style="1" customWidth="1"/>
    <col min="5" max="5" width="10.00390625" style="3" customWidth="1"/>
    <col min="6" max="6" width="11.125" style="3" customWidth="1"/>
    <col min="7" max="7" width="19.25390625" style="3" customWidth="1"/>
    <col min="8" max="8" width="23.375" style="4" customWidth="1"/>
    <col min="9" max="16384" width="7.875" style="4" customWidth="1"/>
  </cols>
  <sheetData>
    <row r="1" spans="1:7" ht="17.25" customHeight="1" thickTop="1">
      <c r="A1" s="86" t="s">
        <v>130</v>
      </c>
      <c r="B1" s="87"/>
      <c r="C1" s="87"/>
      <c r="D1" s="87"/>
      <c r="E1" s="87"/>
      <c r="F1" s="87"/>
      <c r="G1" s="88"/>
    </row>
    <row r="2" spans="1:7" ht="57.75" customHeight="1">
      <c r="A2" s="89" t="s">
        <v>131</v>
      </c>
      <c r="B2" s="90"/>
      <c r="C2" s="90"/>
      <c r="D2" s="90"/>
      <c r="E2" s="90"/>
      <c r="F2" s="90"/>
      <c r="G2" s="91"/>
    </row>
    <row r="3" spans="1:7" s="5" customFormat="1" ht="19.5" customHeight="1">
      <c r="A3" s="92" t="s">
        <v>184</v>
      </c>
      <c r="B3" s="93"/>
      <c r="C3" s="93"/>
      <c r="D3" s="93"/>
      <c r="E3" s="93"/>
      <c r="F3" s="93"/>
      <c r="G3" s="94"/>
    </row>
    <row r="4" spans="1:7" ht="12.75">
      <c r="A4" s="6"/>
      <c r="B4" s="7"/>
      <c r="C4" s="8" t="s">
        <v>0</v>
      </c>
      <c r="D4" s="95" t="s">
        <v>1</v>
      </c>
      <c r="E4" s="95"/>
      <c r="F4" s="10" t="s">
        <v>2</v>
      </c>
      <c r="G4" s="11"/>
    </row>
    <row r="5" spans="1:7" ht="12.75">
      <c r="A5" s="12" t="s">
        <v>3</v>
      </c>
      <c r="B5" s="9" t="s">
        <v>4</v>
      </c>
      <c r="C5" s="8" t="s">
        <v>5</v>
      </c>
      <c r="D5" s="7"/>
      <c r="E5" s="13"/>
      <c r="F5" s="10" t="s">
        <v>6</v>
      </c>
      <c r="G5" s="11" t="s">
        <v>7</v>
      </c>
    </row>
    <row r="6" spans="1:7" ht="12.75">
      <c r="A6" s="6"/>
      <c r="B6" s="7"/>
      <c r="C6" s="8" t="s">
        <v>8</v>
      </c>
      <c r="D6" s="9" t="s">
        <v>9</v>
      </c>
      <c r="E6" s="10" t="s">
        <v>10</v>
      </c>
      <c r="F6" s="10" t="s">
        <v>11</v>
      </c>
      <c r="G6" s="11" t="s">
        <v>12</v>
      </c>
    </row>
    <row r="7" spans="1:7" ht="12.75">
      <c r="A7" s="43" t="s">
        <v>13</v>
      </c>
      <c r="B7" s="44">
        <v>2</v>
      </c>
      <c r="C7" s="45">
        <v>3</v>
      </c>
      <c r="D7" s="44">
        <v>4</v>
      </c>
      <c r="E7" s="10" t="s">
        <v>14</v>
      </c>
      <c r="F7" s="10" t="s">
        <v>15</v>
      </c>
      <c r="G7" s="11" t="s">
        <v>16</v>
      </c>
    </row>
    <row r="8" spans="1:7" ht="18">
      <c r="A8" s="46"/>
      <c r="B8" s="47"/>
      <c r="C8" s="48" t="s">
        <v>17</v>
      </c>
      <c r="D8" s="49" t="s">
        <v>18</v>
      </c>
      <c r="E8" s="69" t="s">
        <v>18</v>
      </c>
      <c r="F8" s="69" t="s">
        <v>18</v>
      </c>
      <c r="G8" s="50" t="s">
        <v>18</v>
      </c>
    </row>
    <row r="9" spans="1:7" s="16" customFormat="1" ht="17.25" customHeight="1">
      <c r="A9" s="14" t="s">
        <v>18</v>
      </c>
      <c r="B9" s="15" t="s">
        <v>19</v>
      </c>
      <c r="C9" s="51" t="s">
        <v>20</v>
      </c>
      <c r="D9" s="49" t="s">
        <v>18</v>
      </c>
      <c r="E9" s="69" t="s">
        <v>18</v>
      </c>
      <c r="F9" s="69" t="s">
        <v>18</v>
      </c>
      <c r="G9" s="50" t="s">
        <v>18</v>
      </c>
    </row>
    <row r="10" spans="1:7" ht="25.5">
      <c r="A10" s="17" t="s">
        <v>13</v>
      </c>
      <c r="B10" s="18" t="s">
        <v>21</v>
      </c>
      <c r="C10" s="19" t="s">
        <v>22</v>
      </c>
      <c r="D10" s="9" t="s">
        <v>23</v>
      </c>
      <c r="E10" s="40">
        <v>0.2</v>
      </c>
      <c r="F10" s="40"/>
      <c r="G10" s="41">
        <f>E10*F10</f>
        <v>0</v>
      </c>
    </row>
    <row r="11" spans="1:7" s="16" customFormat="1" ht="25.5">
      <c r="A11" s="38">
        <v>2</v>
      </c>
      <c r="B11" s="18" t="s">
        <v>24</v>
      </c>
      <c r="C11" s="20" t="s">
        <v>25</v>
      </c>
      <c r="D11" s="9" t="s">
        <v>26</v>
      </c>
      <c r="E11" s="40">
        <v>20</v>
      </c>
      <c r="F11" s="40"/>
      <c r="G11" s="41">
        <f>E11*F11</f>
        <v>0</v>
      </c>
    </row>
    <row r="12" spans="1:7" ht="51">
      <c r="A12" s="38">
        <f>MAX($A$10:A11)+1</f>
        <v>3</v>
      </c>
      <c r="B12" s="18"/>
      <c r="C12" s="21" t="s">
        <v>27</v>
      </c>
      <c r="D12" s="9" t="s">
        <v>26</v>
      </c>
      <c r="E12" s="40">
        <v>20</v>
      </c>
      <c r="F12" s="40"/>
      <c r="G12" s="41">
        <f>E12*F12</f>
        <v>0</v>
      </c>
    </row>
    <row r="13" spans="1:7" s="16" customFormat="1" ht="88.5" customHeight="1">
      <c r="A13" s="38">
        <f>MAX($A$10:A12)+1</f>
        <v>4</v>
      </c>
      <c r="B13" s="18" t="s">
        <v>28</v>
      </c>
      <c r="C13" s="23" t="s">
        <v>140</v>
      </c>
      <c r="D13" s="9" t="s">
        <v>26</v>
      </c>
      <c r="E13" s="40">
        <v>617</v>
      </c>
      <c r="F13" s="40"/>
      <c r="G13" s="41">
        <f aca="true" t="shared" si="0" ref="G13:G18">E13*F13</f>
        <v>0</v>
      </c>
    </row>
    <row r="14" spans="1:7" ht="25.5">
      <c r="A14" s="38">
        <f>MAX($A$8:A13)+1</f>
        <v>5</v>
      </c>
      <c r="B14" s="18"/>
      <c r="C14" s="23" t="s">
        <v>132</v>
      </c>
      <c r="D14" s="9" t="s">
        <v>26</v>
      </c>
      <c r="E14" s="40">
        <v>110</v>
      </c>
      <c r="F14" s="40"/>
      <c r="G14" s="41">
        <f t="shared" si="0"/>
        <v>0</v>
      </c>
    </row>
    <row r="15" spans="1:7" ht="25.5">
      <c r="A15" s="38">
        <f>MAX($A$8:A14)+1</f>
        <v>6</v>
      </c>
      <c r="B15" s="28"/>
      <c r="C15" s="37" t="s">
        <v>30</v>
      </c>
      <c r="D15" s="9" t="s">
        <v>31</v>
      </c>
      <c r="E15" s="40">
        <v>205</v>
      </c>
      <c r="F15" s="40"/>
      <c r="G15" s="41">
        <f t="shared" si="0"/>
        <v>0</v>
      </c>
    </row>
    <row r="16" spans="1:7" ht="12.75">
      <c r="A16" s="38">
        <f>MAX($A$8:A15)+1</f>
        <v>7</v>
      </c>
      <c r="B16" s="28"/>
      <c r="C16" s="37" t="s">
        <v>137</v>
      </c>
      <c r="D16" s="9" t="s">
        <v>31</v>
      </c>
      <c r="E16" s="40">
        <v>20</v>
      </c>
      <c r="F16" s="40"/>
      <c r="G16" s="41">
        <f t="shared" si="0"/>
        <v>0</v>
      </c>
    </row>
    <row r="17" spans="1:7" ht="12.75">
      <c r="A17" s="38">
        <f>MAX($A$10:A16)+1</f>
        <v>8</v>
      </c>
      <c r="B17" s="28"/>
      <c r="C17" s="37" t="s">
        <v>136</v>
      </c>
      <c r="D17" s="9" t="s">
        <v>46</v>
      </c>
      <c r="E17" s="40">
        <v>152.43</v>
      </c>
      <c r="F17" s="40"/>
      <c r="G17" s="41">
        <f t="shared" si="0"/>
        <v>0</v>
      </c>
    </row>
    <row r="18" spans="1:7" ht="12.75">
      <c r="A18" s="38">
        <f>MAX($A$10:A17)+1</f>
        <v>9</v>
      </c>
      <c r="B18" s="28"/>
      <c r="C18" s="37" t="s">
        <v>161</v>
      </c>
      <c r="D18" s="9" t="s">
        <v>46</v>
      </c>
      <c r="E18" s="40">
        <v>10</v>
      </c>
      <c r="F18" s="40"/>
      <c r="G18" s="41">
        <f t="shared" si="0"/>
        <v>0</v>
      </c>
    </row>
    <row r="19" spans="1:7" ht="25.5">
      <c r="A19" s="38">
        <f>MAX($A$10:A18)+1</f>
        <v>10</v>
      </c>
      <c r="B19" s="28"/>
      <c r="C19" s="37" t="s">
        <v>135</v>
      </c>
      <c r="D19" s="9" t="s">
        <v>26</v>
      </c>
      <c r="E19" s="40">
        <v>551</v>
      </c>
      <c r="F19" s="40"/>
      <c r="G19" s="41">
        <f>ROUND(F19*E19,2)</f>
        <v>0</v>
      </c>
    </row>
    <row r="20" spans="1:7" ht="18.75" customHeight="1">
      <c r="A20" s="38">
        <f>MAX($A$10:A19)+1</f>
        <v>11</v>
      </c>
      <c r="B20" s="28"/>
      <c r="C20" s="37" t="s">
        <v>134</v>
      </c>
      <c r="D20" s="9" t="s">
        <v>26</v>
      </c>
      <c r="E20" s="40">
        <v>551</v>
      </c>
      <c r="F20" s="40"/>
      <c r="G20" s="41">
        <f>ROUND(F20*E20,2)</f>
        <v>0</v>
      </c>
    </row>
    <row r="21" spans="1:7" ht="18.75" customHeight="1">
      <c r="A21" s="38">
        <f>MAX($A$10:A20)+1</f>
        <v>12</v>
      </c>
      <c r="B21" s="28"/>
      <c r="C21" s="37" t="s">
        <v>169</v>
      </c>
      <c r="D21" s="9" t="s">
        <v>32</v>
      </c>
      <c r="E21" s="40">
        <v>1</v>
      </c>
      <c r="F21" s="40"/>
      <c r="G21" s="41">
        <f>ROUND(F21*E21,2)</f>
        <v>0</v>
      </c>
    </row>
    <row r="22" spans="1:7" s="16" customFormat="1" ht="12.75">
      <c r="A22" s="38">
        <f>MAX($A$10:A21)+1</f>
        <v>13</v>
      </c>
      <c r="B22" s="28"/>
      <c r="C22" s="37" t="s">
        <v>133</v>
      </c>
      <c r="D22" s="9" t="s">
        <v>31</v>
      </c>
      <c r="E22" s="40">
        <v>130</v>
      </c>
      <c r="F22" s="40"/>
      <c r="G22" s="41">
        <f>ROUND(F22*E22,2)</f>
        <v>0</v>
      </c>
    </row>
    <row r="23" spans="1:7" ht="12.75">
      <c r="A23" s="14" t="s">
        <v>18</v>
      </c>
      <c r="B23" s="15" t="s">
        <v>33</v>
      </c>
      <c r="C23" s="51" t="s">
        <v>34</v>
      </c>
      <c r="D23" s="49" t="s">
        <v>18</v>
      </c>
      <c r="E23" s="69" t="s">
        <v>18</v>
      </c>
      <c r="F23" s="69" t="s">
        <v>18</v>
      </c>
      <c r="G23" s="50" t="s">
        <v>18</v>
      </c>
    </row>
    <row r="24" spans="1:7" ht="38.25">
      <c r="A24" s="38">
        <f>MAX($A$10:A23)+1</f>
        <v>14</v>
      </c>
      <c r="B24" s="18" t="s">
        <v>35</v>
      </c>
      <c r="C24" s="24" t="s">
        <v>36</v>
      </c>
      <c r="D24" s="9" t="s">
        <v>37</v>
      </c>
      <c r="E24" s="40">
        <v>180</v>
      </c>
      <c r="F24" s="40"/>
      <c r="G24" s="41">
        <f>E24*F24</f>
        <v>0</v>
      </c>
    </row>
    <row r="25" spans="1:7" ht="38.25">
      <c r="A25" s="38">
        <f>MAX($A$10:A24)+1</f>
        <v>15</v>
      </c>
      <c r="B25" s="18"/>
      <c r="C25" s="24" t="s">
        <v>38</v>
      </c>
      <c r="D25" s="9" t="s">
        <v>37</v>
      </c>
      <c r="E25" s="40">
        <v>20</v>
      </c>
      <c r="F25" s="40"/>
      <c r="G25" s="41">
        <f>E25*F25</f>
        <v>0</v>
      </c>
    </row>
    <row r="26" spans="1:7" s="16" customFormat="1" ht="14.25">
      <c r="A26" s="38">
        <f>MAX($A$10:A25)+1</f>
        <v>16</v>
      </c>
      <c r="B26" s="18" t="s">
        <v>39</v>
      </c>
      <c r="C26" s="23" t="s">
        <v>40</v>
      </c>
      <c r="D26" s="9" t="s">
        <v>37</v>
      </c>
      <c r="E26" s="40">
        <v>150</v>
      </c>
      <c r="F26" s="40"/>
      <c r="G26" s="41">
        <f>E26*F26</f>
        <v>0</v>
      </c>
    </row>
    <row r="27" spans="1:7" s="16" customFormat="1" ht="51">
      <c r="A27" s="38">
        <f>MAX($A$10:A26)+1</f>
        <v>17</v>
      </c>
      <c r="B27" s="18"/>
      <c r="C27" s="24" t="s">
        <v>41</v>
      </c>
      <c r="D27" s="9" t="s">
        <v>37</v>
      </c>
      <c r="E27" s="40">
        <v>40</v>
      </c>
      <c r="F27" s="40"/>
      <c r="G27" s="41">
        <f>E27*F27</f>
        <v>0</v>
      </c>
    </row>
    <row r="28" spans="1:7" s="16" customFormat="1" ht="25.5">
      <c r="A28" s="14" t="s">
        <v>18</v>
      </c>
      <c r="B28" s="15" t="s">
        <v>42</v>
      </c>
      <c r="C28" s="51" t="s">
        <v>43</v>
      </c>
      <c r="D28" s="49" t="s">
        <v>18</v>
      </c>
      <c r="E28" s="69" t="s">
        <v>18</v>
      </c>
      <c r="F28" s="69" t="s">
        <v>18</v>
      </c>
      <c r="G28" s="50" t="s">
        <v>18</v>
      </c>
    </row>
    <row r="29" spans="1:7" ht="51">
      <c r="A29" s="38">
        <f>MAX($A$10:A28)+1</f>
        <v>18</v>
      </c>
      <c r="B29" s="18" t="s">
        <v>44</v>
      </c>
      <c r="C29" s="22" t="s">
        <v>138</v>
      </c>
      <c r="D29" s="9" t="s">
        <v>29</v>
      </c>
      <c r="E29" s="40">
        <v>4</v>
      </c>
      <c r="F29" s="40"/>
      <c r="G29" s="41">
        <f>E29*F29</f>
        <v>0</v>
      </c>
    </row>
    <row r="30" spans="1:7" ht="76.5">
      <c r="A30" s="38">
        <f>MAX($A$8:A29)+1</f>
        <v>19</v>
      </c>
      <c r="B30" s="18" t="s">
        <v>45</v>
      </c>
      <c r="C30" s="22" t="s">
        <v>173</v>
      </c>
      <c r="D30" s="9" t="s">
        <v>32</v>
      </c>
      <c r="E30" s="40">
        <v>1</v>
      </c>
      <c r="F30" s="40"/>
      <c r="G30" s="41">
        <f>E30*F30</f>
        <v>0</v>
      </c>
    </row>
    <row r="31" spans="1:7" ht="12.75">
      <c r="A31" s="14" t="s">
        <v>18</v>
      </c>
      <c r="B31" s="15" t="s">
        <v>47</v>
      </c>
      <c r="C31" s="51" t="s">
        <v>48</v>
      </c>
      <c r="D31" s="49" t="s">
        <v>18</v>
      </c>
      <c r="E31" s="69" t="s">
        <v>18</v>
      </c>
      <c r="F31" s="69" t="s">
        <v>18</v>
      </c>
      <c r="G31" s="50" t="s">
        <v>18</v>
      </c>
    </row>
    <row r="32" spans="1:7" ht="51">
      <c r="A32" s="38">
        <f>MAX($A$10:A31)+1</f>
        <v>20</v>
      </c>
      <c r="B32" s="27" t="s">
        <v>49</v>
      </c>
      <c r="C32" s="23" t="s">
        <v>50</v>
      </c>
      <c r="D32" s="9" t="s">
        <v>26</v>
      </c>
      <c r="E32" s="40">
        <v>617</v>
      </c>
      <c r="F32" s="40"/>
      <c r="G32" s="41">
        <f>E32*F32</f>
        <v>0</v>
      </c>
    </row>
    <row r="33" spans="1:7" ht="25.5">
      <c r="A33" s="38">
        <f>MAX($A$10:A32)+1</f>
        <v>21</v>
      </c>
      <c r="B33" s="25"/>
      <c r="C33" s="23" t="s">
        <v>51</v>
      </c>
      <c r="D33" s="9" t="s">
        <v>26</v>
      </c>
      <c r="E33" s="40">
        <v>110</v>
      </c>
      <c r="F33" s="40"/>
      <c r="G33" s="41">
        <f>E33*F33</f>
        <v>0</v>
      </c>
    </row>
    <row r="34" spans="1:7" ht="76.5">
      <c r="A34" s="38">
        <f>MAX($A$10:A33)+1</f>
        <v>22</v>
      </c>
      <c r="B34" s="28" t="s">
        <v>52</v>
      </c>
      <c r="C34" s="23" t="s">
        <v>171</v>
      </c>
      <c r="D34" s="9" t="s">
        <v>26</v>
      </c>
      <c r="E34" s="40">
        <v>617</v>
      </c>
      <c r="F34" s="40"/>
      <c r="G34" s="41">
        <f>E34*F34</f>
        <v>0</v>
      </c>
    </row>
    <row r="35" spans="1:7" ht="76.5">
      <c r="A35" s="38">
        <f>MAX($A$8:A34)+1</f>
        <v>23</v>
      </c>
      <c r="B35" s="28"/>
      <c r="C35" s="23" t="s">
        <v>174</v>
      </c>
      <c r="D35" s="9" t="s">
        <v>26</v>
      </c>
      <c r="E35" s="40">
        <v>63</v>
      </c>
      <c r="F35" s="40"/>
      <c r="G35" s="41">
        <f>E35*F35</f>
        <v>0</v>
      </c>
    </row>
    <row r="36" spans="1:7" ht="38.25">
      <c r="A36" s="38">
        <f>MAX($A$8:A35)+1</f>
        <v>24</v>
      </c>
      <c r="B36" s="18"/>
      <c r="C36" s="23" t="s">
        <v>139</v>
      </c>
      <c r="D36" s="9" t="s">
        <v>26</v>
      </c>
      <c r="E36" s="40">
        <v>50</v>
      </c>
      <c r="F36" s="40"/>
      <c r="G36" s="41">
        <f>E36*F36</f>
        <v>0</v>
      </c>
    </row>
    <row r="37" spans="1:7" ht="25.5">
      <c r="A37" s="14" t="s">
        <v>18</v>
      </c>
      <c r="B37" s="15" t="s">
        <v>53</v>
      </c>
      <c r="C37" s="51" t="s">
        <v>54</v>
      </c>
      <c r="D37" s="49" t="s">
        <v>18</v>
      </c>
      <c r="E37" s="69" t="s">
        <v>18</v>
      </c>
      <c r="F37" s="69" t="s">
        <v>18</v>
      </c>
      <c r="G37" s="50" t="s">
        <v>18</v>
      </c>
    </row>
    <row r="38" spans="1:7" ht="54.75" customHeight="1">
      <c r="A38" s="38">
        <f>MAX($A$10:A37)+1</f>
        <v>25</v>
      </c>
      <c r="B38" s="18" t="s">
        <v>55</v>
      </c>
      <c r="C38" s="23" t="s">
        <v>172</v>
      </c>
      <c r="D38" s="9" t="s">
        <v>26</v>
      </c>
      <c r="E38" s="40">
        <v>617</v>
      </c>
      <c r="F38" s="40"/>
      <c r="G38" s="41">
        <f>E38*F38</f>
        <v>0</v>
      </c>
    </row>
    <row r="39" spans="1:7" ht="25.5">
      <c r="A39" s="38">
        <f>MAX($A$10:A38)+1</f>
        <v>26</v>
      </c>
      <c r="B39" s="28"/>
      <c r="C39" s="51" t="s">
        <v>56</v>
      </c>
      <c r="D39" s="49" t="s">
        <v>18</v>
      </c>
      <c r="E39" s="69" t="s">
        <v>18</v>
      </c>
      <c r="F39" s="69" t="s">
        <v>18</v>
      </c>
      <c r="G39" s="50" t="s">
        <v>18</v>
      </c>
    </row>
    <row r="40" spans="1:7" ht="44.25" customHeight="1">
      <c r="A40" s="38">
        <f>MAX($A$10:A39)+1</f>
        <v>27</v>
      </c>
      <c r="B40" s="18" t="s">
        <v>57</v>
      </c>
      <c r="C40" s="19" t="s">
        <v>141</v>
      </c>
      <c r="D40" s="9" t="s">
        <v>26</v>
      </c>
      <c r="E40" s="40">
        <v>617</v>
      </c>
      <c r="F40" s="40"/>
      <c r="G40" s="41">
        <f>E40*F40</f>
        <v>0</v>
      </c>
    </row>
    <row r="41" spans="1:7" s="26" customFormat="1" ht="12.75">
      <c r="A41" s="14" t="s">
        <v>18</v>
      </c>
      <c r="B41" s="15" t="s">
        <v>58</v>
      </c>
      <c r="C41" s="51" t="s">
        <v>59</v>
      </c>
      <c r="D41" s="49" t="s">
        <v>18</v>
      </c>
      <c r="E41" s="69" t="s">
        <v>18</v>
      </c>
      <c r="F41" s="69" t="s">
        <v>18</v>
      </c>
      <c r="G41" s="50" t="s">
        <v>18</v>
      </c>
    </row>
    <row r="42" spans="1:7" s="26" customFormat="1" ht="51">
      <c r="A42" s="38">
        <f>MAX($A$10:A41)+1</f>
        <v>28</v>
      </c>
      <c r="B42" s="18" t="s">
        <v>60</v>
      </c>
      <c r="C42" s="19" t="s">
        <v>142</v>
      </c>
      <c r="D42" s="9" t="s">
        <v>26</v>
      </c>
      <c r="E42" s="40">
        <v>617</v>
      </c>
      <c r="F42" s="40"/>
      <c r="G42" s="41">
        <f aca="true" t="shared" si="1" ref="G42:G47">E42*F42</f>
        <v>0</v>
      </c>
    </row>
    <row r="43" spans="1:7" ht="38.25">
      <c r="A43" s="38">
        <f>MAX($A$10:A42)+1</f>
        <v>29</v>
      </c>
      <c r="B43" s="18" t="s">
        <v>61</v>
      </c>
      <c r="C43" s="23" t="s">
        <v>143</v>
      </c>
      <c r="D43" s="9" t="s">
        <v>26</v>
      </c>
      <c r="E43" s="40">
        <v>617</v>
      </c>
      <c r="F43" s="40"/>
      <c r="G43" s="41">
        <f t="shared" si="1"/>
        <v>0</v>
      </c>
    </row>
    <row r="44" spans="1:7" ht="51">
      <c r="A44" s="38">
        <f>MAX($A$10:A43)+1</f>
        <v>30</v>
      </c>
      <c r="B44" s="18" t="s">
        <v>62</v>
      </c>
      <c r="C44" s="23" t="s">
        <v>144</v>
      </c>
      <c r="D44" s="9" t="s">
        <v>26</v>
      </c>
      <c r="E44" s="40">
        <v>617</v>
      </c>
      <c r="F44" s="40"/>
      <c r="G44" s="41">
        <f t="shared" si="1"/>
        <v>0</v>
      </c>
    </row>
    <row r="45" spans="1:7" ht="25.5">
      <c r="A45" s="38">
        <f>MAX($A$10:A44)+1</f>
        <v>31</v>
      </c>
      <c r="B45" s="18"/>
      <c r="C45" s="24" t="s">
        <v>145</v>
      </c>
      <c r="D45" s="9" t="s">
        <v>26</v>
      </c>
      <c r="E45" s="40">
        <v>551</v>
      </c>
      <c r="F45" s="40"/>
      <c r="G45" s="41">
        <f t="shared" si="1"/>
        <v>0</v>
      </c>
    </row>
    <row r="46" spans="1:8" ht="51">
      <c r="A46" s="38">
        <f>MAX($A$10:A45)+1</f>
        <v>32</v>
      </c>
      <c r="B46" s="18" t="s">
        <v>63</v>
      </c>
      <c r="C46" s="24" t="s">
        <v>64</v>
      </c>
      <c r="D46" s="9" t="s">
        <v>26</v>
      </c>
      <c r="E46" s="40">
        <v>110</v>
      </c>
      <c r="F46" s="40"/>
      <c r="G46" s="41">
        <f t="shared" si="1"/>
        <v>0</v>
      </c>
      <c r="H46" s="29"/>
    </row>
    <row r="47" spans="1:8" ht="25.5">
      <c r="A47" s="38">
        <f>MAX($A$10:A46)+1</f>
        <v>33</v>
      </c>
      <c r="B47" s="18"/>
      <c r="C47" s="24" t="s">
        <v>66</v>
      </c>
      <c r="D47" s="9" t="s">
        <v>65</v>
      </c>
      <c r="E47" s="40">
        <v>60</v>
      </c>
      <c r="F47" s="40"/>
      <c r="G47" s="41">
        <f t="shared" si="1"/>
        <v>0</v>
      </c>
      <c r="H47" s="29"/>
    </row>
    <row r="48" spans="1:8" ht="12.75">
      <c r="A48" s="14" t="s">
        <v>18</v>
      </c>
      <c r="B48" s="15" t="s">
        <v>67</v>
      </c>
      <c r="C48" s="51" t="s">
        <v>68</v>
      </c>
      <c r="D48" s="49" t="s">
        <v>18</v>
      </c>
      <c r="E48" s="69" t="s">
        <v>18</v>
      </c>
      <c r="F48" s="69" t="s">
        <v>18</v>
      </c>
      <c r="G48" s="50" t="s">
        <v>18</v>
      </c>
      <c r="H48" s="29"/>
    </row>
    <row r="49" spans="1:8" ht="26.25">
      <c r="A49" s="38">
        <f>MAX($A$10:A48)+1</f>
        <v>34</v>
      </c>
      <c r="B49" s="18" t="s">
        <v>69</v>
      </c>
      <c r="C49" s="21" t="s">
        <v>70</v>
      </c>
      <c r="D49" s="9" t="s">
        <v>26</v>
      </c>
      <c r="E49" s="40">
        <v>50</v>
      </c>
      <c r="F49" s="40"/>
      <c r="G49" s="41">
        <f>E49*F49</f>
        <v>0</v>
      </c>
      <c r="H49" s="30"/>
    </row>
    <row r="50" spans="1:8" ht="25.5">
      <c r="A50" s="38">
        <f>MAX($A$10:A49)+1</f>
        <v>35</v>
      </c>
      <c r="B50" s="18" t="s">
        <v>71</v>
      </c>
      <c r="C50" s="23" t="s">
        <v>72</v>
      </c>
      <c r="D50" s="9" t="s">
        <v>26</v>
      </c>
      <c r="E50" s="40">
        <v>70</v>
      </c>
      <c r="F50" s="40"/>
      <c r="G50" s="41">
        <f>E50*F50</f>
        <v>0</v>
      </c>
      <c r="H50" s="30"/>
    </row>
    <row r="51" spans="1:7" s="29" customFormat="1" ht="25.5">
      <c r="A51" s="14" t="s">
        <v>18</v>
      </c>
      <c r="B51" s="15" t="s">
        <v>73</v>
      </c>
      <c r="C51" s="51" t="s">
        <v>74</v>
      </c>
      <c r="D51" s="49" t="s">
        <v>18</v>
      </c>
      <c r="E51" s="69" t="s">
        <v>18</v>
      </c>
      <c r="F51" s="69" t="s">
        <v>18</v>
      </c>
      <c r="G51" s="50" t="s">
        <v>18</v>
      </c>
    </row>
    <row r="52" spans="1:7" s="1" customFormat="1" ht="38.25">
      <c r="A52" s="38">
        <f>MAX($A$10:A51)+1</f>
        <v>36</v>
      </c>
      <c r="B52" s="18" t="s">
        <v>75</v>
      </c>
      <c r="C52" s="23" t="s">
        <v>185</v>
      </c>
      <c r="D52" s="9" t="s">
        <v>32</v>
      </c>
      <c r="E52" s="40">
        <v>1</v>
      </c>
      <c r="F52" s="40"/>
      <c r="G52" s="41">
        <f>E52*F52</f>
        <v>0</v>
      </c>
    </row>
    <row r="53" spans="1:7" ht="38.25">
      <c r="A53" s="38">
        <f>MAX($A$10:A52)+1</f>
        <v>37</v>
      </c>
      <c r="B53" s="18" t="s">
        <v>76</v>
      </c>
      <c r="C53" s="23" t="s">
        <v>146</v>
      </c>
      <c r="D53" s="9" t="s">
        <v>31</v>
      </c>
      <c r="E53" s="40">
        <v>98</v>
      </c>
      <c r="F53" s="40"/>
      <c r="G53" s="41">
        <f>E53*F53</f>
        <v>0</v>
      </c>
    </row>
    <row r="54" spans="1:7" ht="12.75">
      <c r="A54" s="38">
        <f>MAX($A$8:A53)+1</f>
        <v>38</v>
      </c>
      <c r="B54" s="18"/>
      <c r="C54" s="23" t="s">
        <v>166</v>
      </c>
      <c r="D54" s="9" t="s">
        <v>31</v>
      </c>
      <c r="E54" s="40">
        <v>20</v>
      </c>
      <c r="F54" s="40"/>
      <c r="G54" s="41">
        <f>E54*F54</f>
        <v>0</v>
      </c>
    </row>
    <row r="55" spans="1:7" ht="87.75" customHeight="1">
      <c r="A55" s="38">
        <f>MAX($A$8:A54)+1</f>
        <v>39</v>
      </c>
      <c r="B55" s="18" t="s">
        <v>77</v>
      </c>
      <c r="C55" s="53" t="s">
        <v>164</v>
      </c>
      <c r="D55" s="9" t="s">
        <v>31</v>
      </c>
      <c r="E55" s="70">
        <v>92</v>
      </c>
      <c r="F55" s="70"/>
      <c r="G55" s="41">
        <f>ROUND(F55*E55,2)</f>
        <v>0</v>
      </c>
    </row>
    <row r="56" spans="1:7" s="1" customFormat="1" ht="63" customHeight="1">
      <c r="A56" s="38">
        <f>MAX($A$10:A55)+1</f>
        <v>40</v>
      </c>
      <c r="B56" s="28"/>
      <c r="C56" s="53" t="s">
        <v>165</v>
      </c>
      <c r="D56" s="9" t="s">
        <v>31</v>
      </c>
      <c r="E56" s="70">
        <v>97</v>
      </c>
      <c r="F56" s="70"/>
      <c r="G56" s="41">
        <f>ROUND(F56*E56,2)</f>
        <v>0</v>
      </c>
    </row>
    <row r="57" spans="1:7" s="1" customFormat="1" ht="54.75" customHeight="1">
      <c r="A57" s="38">
        <f>MAX($A$10:A56)+1</f>
        <v>41</v>
      </c>
      <c r="B57" s="28"/>
      <c r="C57" s="53" t="s">
        <v>147</v>
      </c>
      <c r="D57" s="9" t="s">
        <v>29</v>
      </c>
      <c r="E57" s="70">
        <v>4</v>
      </c>
      <c r="F57" s="70"/>
      <c r="G57" s="41">
        <f>ROUND(F57*E57,2)</f>
        <v>0</v>
      </c>
    </row>
    <row r="58" spans="1:7" s="1" customFormat="1" ht="12.75">
      <c r="A58" s="14" t="s">
        <v>18</v>
      </c>
      <c r="B58" s="15" t="s">
        <v>78</v>
      </c>
      <c r="C58" s="51" t="s">
        <v>79</v>
      </c>
      <c r="D58" s="49" t="s">
        <v>18</v>
      </c>
      <c r="E58" s="69" t="s">
        <v>18</v>
      </c>
      <c r="F58" s="69" t="s">
        <v>18</v>
      </c>
      <c r="G58" s="50" t="s">
        <v>18</v>
      </c>
    </row>
    <row r="59" spans="1:7" ht="51">
      <c r="A59" s="38">
        <f>MAX($A$10:A58)+1</f>
        <v>42</v>
      </c>
      <c r="B59" s="18" t="s">
        <v>80</v>
      </c>
      <c r="C59" s="23" t="s">
        <v>81</v>
      </c>
      <c r="D59" s="9" t="s">
        <v>65</v>
      </c>
      <c r="E59" s="40">
        <v>110</v>
      </c>
      <c r="F59" s="40"/>
      <c r="G59" s="41">
        <f>E59*F59</f>
        <v>0</v>
      </c>
    </row>
    <row r="60" spans="1:7" s="26" customFormat="1" ht="63.75">
      <c r="A60" s="38">
        <f>MAX($A$10:A59)+1</f>
        <v>43</v>
      </c>
      <c r="B60" s="18"/>
      <c r="C60" s="23" t="s">
        <v>170</v>
      </c>
      <c r="D60" s="9" t="s">
        <v>65</v>
      </c>
      <c r="E60" s="40">
        <v>20</v>
      </c>
      <c r="F60" s="40"/>
      <c r="G60" s="41">
        <f>E60*F60</f>
        <v>0</v>
      </c>
    </row>
    <row r="61" spans="1:7" s="26" customFormat="1" ht="51">
      <c r="A61" s="38">
        <f>MAX($A$10:A60)+1</f>
        <v>44</v>
      </c>
      <c r="B61" s="18"/>
      <c r="C61" s="23" t="s">
        <v>82</v>
      </c>
      <c r="D61" s="9" t="s">
        <v>65</v>
      </c>
      <c r="E61" s="40">
        <v>4</v>
      </c>
      <c r="F61" s="40"/>
      <c r="G61" s="41">
        <f>E61*F61</f>
        <v>0</v>
      </c>
    </row>
    <row r="62" spans="1:7" s="26" customFormat="1" ht="18">
      <c r="A62" s="14" t="s">
        <v>18</v>
      </c>
      <c r="B62" s="55"/>
      <c r="C62" s="48" t="s">
        <v>83</v>
      </c>
      <c r="D62" s="56"/>
      <c r="E62" s="71"/>
      <c r="F62" s="71"/>
      <c r="G62" s="41"/>
    </row>
    <row r="63" spans="1:7" s="26" customFormat="1" ht="12.75">
      <c r="A63" s="14" t="s">
        <v>18</v>
      </c>
      <c r="B63" s="57" t="s">
        <v>84</v>
      </c>
      <c r="C63" s="51" t="s">
        <v>85</v>
      </c>
      <c r="D63" s="49" t="s">
        <v>18</v>
      </c>
      <c r="E63" s="69" t="s">
        <v>18</v>
      </c>
      <c r="F63" s="69" t="s">
        <v>18</v>
      </c>
      <c r="G63" s="50" t="s">
        <v>18</v>
      </c>
    </row>
    <row r="64" spans="1:7" s="26" customFormat="1" ht="25.5">
      <c r="A64" s="14" t="s">
        <v>18</v>
      </c>
      <c r="B64" s="28" t="s">
        <v>86</v>
      </c>
      <c r="C64" s="37" t="s">
        <v>87</v>
      </c>
      <c r="D64" s="9"/>
      <c r="E64" s="13"/>
      <c r="F64" s="72"/>
      <c r="G64" s="41">
        <f aca="true" t="shared" si="2" ref="G64:G69">ROUND(F64*E64,2)</f>
        <v>0</v>
      </c>
    </row>
    <row r="65" spans="1:7" s="26" customFormat="1" ht="25.5">
      <c r="A65" s="38">
        <f>MAX($A$8:A64)+1</f>
        <v>45</v>
      </c>
      <c r="B65" s="28"/>
      <c r="C65" s="37" t="s">
        <v>148</v>
      </c>
      <c r="D65" s="9" t="s">
        <v>88</v>
      </c>
      <c r="E65" s="40">
        <v>1037</v>
      </c>
      <c r="F65" s="40"/>
      <c r="G65" s="41">
        <f t="shared" si="2"/>
        <v>0</v>
      </c>
    </row>
    <row r="66" spans="1:7" s="26" customFormat="1" ht="25.5">
      <c r="A66" s="38">
        <f>MAX($A$8:A65)+1</f>
        <v>46</v>
      </c>
      <c r="B66" s="28"/>
      <c r="C66" s="37" t="s">
        <v>89</v>
      </c>
      <c r="D66" s="9" t="s">
        <v>88</v>
      </c>
      <c r="E66" s="40">
        <v>51035</v>
      </c>
      <c r="F66" s="40"/>
      <c r="G66" s="41">
        <f t="shared" si="2"/>
        <v>0</v>
      </c>
    </row>
    <row r="67" spans="1:7" s="26" customFormat="1" ht="25.5">
      <c r="A67" s="38">
        <f>MAX($A$8:A66)+1</f>
        <v>47</v>
      </c>
      <c r="B67" s="28"/>
      <c r="C67" s="37" t="s">
        <v>90</v>
      </c>
      <c r="D67" s="9" t="s">
        <v>88</v>
      </c>
      <c r="E67" s="13">
        <v>9367.5</v>
      </c>
      <c r="F67" s="40"/>
      <c r="G67" s="41">
        <f t="shared" si="2"/>
        <v>0</v>
      </c>
    </row>
    <row r="68" spans="1:7" s="26" customFormat="1" ht="12.75">
      <c r="A68" s="38">
        <f>MAX($A$8:A67)+1</f>
        <v>48</v>
      </c>
      <c r="B68" s="28" t="s">
        <v>179</v>
      </c>
      <c r="C68" s="37" t="s">
        <v>157</v>
      </c>
      <c r="D68" s="9" t="s">
        <v>158</v>
      </c>
      <c r="E68" s="13">
        <v>1400</v>
      </c>
      <c r="F68" s="40"/>
      <c r="G68" s="41">
        <f t="shared" si="2"/>
        <v>0</v>
      </c>
    </row>
    <row r="69" spans="1:7" s="26" customFormat="1" ht="25.5">
      <c r="A69" s="38">
        <f>MAX($A$8:A68)+1</f>
        <v>49</v>
      </c>
      <c r="B69" s="28" t="s">
        <v>86</v>
      </c>
      <c r="C69" s="37" t="s">
        <v>91</v>
      </c>
      <c r="D69" s="9" t="s">
        <v>29</v>
      </c>
      <c r="E69" s="13">
        <v>392</v>
      </c>
      <c r="F69" s="40"/>
      <c r="G69" s="41">
        <f t="shared" si="2"/>
        <v>0</v>
      </c>
    </row>
    <row r="70" spans="1:7" s="26" customFormat="1" ht="12.75">
      <c r="A70" s="14" t="s">
        <v>18</v>
      </c>
      <c r="B70" s="57" t="s">
        <v>92</v>
      </c>
      <c r="C70" s="51" t="s">
        <v>93</v>
      </c>
      <c r="D70" s="49" t="s">
        <v>18</v>
      </c>
      <c r="E70" s="69" t="s">
        <v>18</v>
      </c>
      <c r="F70" s="69"/>
      <c r="G70" s="50" t="s">
        <v>18</v>
      </c>
    </row>
    <row r="71" spans="1:7" s="26" customFormat="1" ht="38.25">
      <c r="A71" s="58">
        <f>MAX($A$63:A70)+1</f>
        <v>50</v>
      </c>
      <c r="B71" s="59" t="s">
        <v>94</v>
      </c>
      <c r="C71" s="37" t="s">
        <v>95</v>
      </c>
      <c r="D71" s="9" t="s">
        <v>46</v>
      </c>
      <c r="E71" s="13">
        <v>15</v>
      </c>
      <c r="F71" s="40"/>
      <c r="G71" s="41">
        <f>ROUND(F71*E71,2)</f>
        <v>0</v>
      </c>
    </row>
    <row r="72" spans="1:7" s="26" customFormat="1" ht="25.5">
      <c r="A72" s="58">
        <f>MAX($A$63:A71)+1</f>
        <v>51</v>
      </c>
      <c r="B72" s="28" t="s">
        <v>96</v>
      </c>
      <c r="C72" s="37" t="s">
        <v>175</v>
      </c>
      <c r="D72" s="9" t="s">
        <v>46</v>
      </c>
      <c r="E72" s="39">
        <v>197</v>
      </c>
      <c r="F72" s="40"/>
      <c r="G72" s="41">
        <f>ROUND(F72*E72,2)</f>
        <v>0</v>
      </c>
    </row>
    <row r="73" spans="1:7" ht="12.75">
      <c r="A73" s="58">
        <f>MAX($A$63:A72)+1</f>
        <v>52</v>
      </c>
      <c r="B73" s="28"/>
      <c r="C73" s="37" t="s">
        <v>97</v>
      </c>
      <c r="D73" s="9" t="s">
        <v>46</v>
      </c>
      <c r="E73" s="39">
        <v>62.45</v>
      </c>
      <c r="F73" s="40"/>
      <c r="G73" s="41">
        <f>ROUND(F73*E73,2)</f>
        <v>0</v>
      </c>
    </row>
    <row r="74" spans="1:7" s="26" customFormat="1" ht="229.5">
      <c r="A74" s="38">
        <f>MAX($A$8:A73)+1</f>
        <v>53</v>
      </c>
      <c r="B74" s="28"/>
      <c r="C74" s="37" t="s">
        <v>167</v>
      </c>
      <c r="D74" s="9" t="s">
        <v>46</v>
      </c>
      <c r="E74" s="39">
        <v>30</v>
      </c>
      <c r="F74" s="40"/>
      <c r="G74" s="41">
        <f>ROUND(F74*E74,2)</f>
        <v>0</v>
      </c>
    </row>
    <row r="75" spans="1:7" ht="25.5">
      <c r="A75" s="14" t="s">
        <v>18</v>
      </c>
      <c r="B75" s="28" t="s">
        <v>98</v>
      </c>
      <c r="C75" s="37" t="s">
        <v>99</v>
      </c>
      <c r="D75" s="9"/>
      <c r="E75" s="13"/>
      <c r="F75" s="72"/>
      <c r="G75" s="41"/>
    </row>
    <row r="76" spans="1:7" ht="12.75">
      <c r="A76" s="58">
        <f>MAX($A$63:A75)+1</f>
        <v>54</v>
      </c>
      <c r="B76" s="28"/>
      <c r="C76" s="37" t="s">
        <v>149</v>
      </c>
      <c r="D76" s="9" t="s">
        <v>46</v>
      </c>
      <c r="E76" s="13">
        <v>2</v>
      </c>
      <c r="F76" s="40"/>
      <c r="G76" s="41">
        <f>ROUND(F76*E76,2)</f>
        <v>0</v>
      </c>
    </row>
    <row r="77" spans="1:7" ht="12.75">
      <c r="A77" s="14" t="s">
        <v>18</v>
      </c>
      <c r="B77" s="57" t="s">
        <v>100</v>
      </c>
      <c r="C77" s="51" t="s">
        <v>101</v>
      </c>
      <c r="D77" s="49" t="s">
        <v>18</v>
      </c>
      <c r="E77" s="69" t="s">
        <v>18</v>
      </c>
      <c r="F77" s="69" t="s">
        <v>18</v>
      </c>
      <c r="G77" s="50" t="s">
        <v>18</v>
      </c>
    </row>
    <row r="78" spans="1:7" ht="51">
      <c r="A78" s="58">
        <f>MAX($A$63:A77)+1</f>
        <v>55</v>
      </c>
      <c r="B78" s="59" t="s">
        <v>102</v>
      </c>
      <c r="C78" s="37" t="s">
        <v>103</v>
      </c>
      <c r="D78" s="9" t="s">
        <v>104</v>
      </c>
      <c r="E78" s="40">
        <v>50</v>
      </c>
      <c r="F78" s="40"/>
      <c r="G78" s="41">
        <f aca="true" t="shared" si="3" ref="G78:G83">ROUND(F78*E78,2)</f>
        <v>0</v>
      </c>
    </row>
    <row r="79" spans="1:7" ht="76.5">
      <c r="A79" s="58">
        <f>MAX($A$63:A78)+1</f>
        <v>56</v>
      </c>
      <c r="B79" s="59" t="s">
        <v>105</v>
      </c>
      <c r="C79" s="37" t="s">
        <v>150</v>
      </c>
      <c r="D79" s="9" t="s">
        <v>104</v>
      </c>
      <c r="E79" s="40">
        <v>826.47</v>
      </c>
      <c r="F79" s="40"/>
      <c r="G79" s="41">
        <f t="shared" si="3"/>
        <v>0</v>
      </c>
    </row>
    <row r="80" spans="1:7" ht="51">
      <c r="A80" s="58">
        <f>MAX($A$63:A79)+1</f>
        <v>57</v>
      </c>
      <c r="B80" s="59" t="s">
        <v>105</v>
      </c>
      <c r="C80" s="37" t="s">
        <v>151</v>
      </c>
      <c r="D80" s="9" t="s">
        <v>104</v>
      </c>
      <c r="E80" s="40">
        <v>310.4</v>
      </c>
      <c r="F80" s="40"/>
      <c r="G80" s="41">
        <f t="shared" si="3"/>
        <v>0</v>
      </c>
    </row>
    <row r="81" spans="1:7" ht="76.5">
      <c r="A81" s="58">
        <f>MAX($A$63:A79)+1</f>
        <v>57</v>
      </c>
      <c r="B81" s="55" t="s">
        <v>106</v>
      </c>
      <c r="C81" s="37" t="s">
        <v>180</v>
      </c>
      <c r="D81" s="56" t="s">
        <v>104</v>
      </c>
      <c r="E81" s="73">
        <v>1150</v>
      </c>
      <c r="F81" s="40"/>
      <c r="G81" s="41">
        <f t="shared" si="3"/>
        <v>0</v>
      </c>
    </row>
    <row r="82" spans="1:7" ht="89.25">
      <c r="A82" s="38">
        <f>MAX($A$8:A81)+1</f>
        <v>58</v>
      </c>
      <c r="B82" s="55"/>
      <c r="C82" s="37" t="s">
        <v>153</v>
      </c>
      <c r="D82" s="56" t="s">
        <v>104</v>
      </c>
      <c r="E82" s="73">
        <v>248</v>
      </c>
      <c r="F82" s="40"/>
      <c r="G82" s="41">
        <f t="shared" si="3"/>
        <v>0</v>
      </c>
    </row>
    <row r="83" spans="1:7" ht="25.5">
      <c r="A83" s="38">
        <f>MAX($A$8:A82)+1</f>
        <v>59</v>
      </c>
      <c r="B83" s="55" t="s">
        <v>176</v>
      </c>
      <c r="C83" s="37" t="s">
        <v>152</v>
      </c>
      <c r="D83" s="56" t="s">
        <v>104</v>
      </c>
      <c r="E83" s="73">
        <v>831.06</v>
      </c>
      <c r="F83" s="40"/>
      <c r="G83" s="41">
        <f t="shared" si="3"/>
        <v>0</v>
      </c>
    </row>
    <row r="84" spans="1:7" ht="12.75">
      <c r="A84" s="14" t="s">
        <v>18</v>
      </c>
      <c r="B84" s="57" t="s">
        <v>107</v>
      </c>
      <c r="C84" s="51" t="s">
        <v>108</v>
      </c>
      <c r="D84" s="49" t="s">
        <v>18</v>
      </c>
      <c r="E84" s="69" t="s">
        <v>18</v>
      </c>
      <c r="F84" s="69" t="s">
        <v>18</v>
      </c>
      <c r="G84" s="50" t="s">
        <v>18</v>
      </c>
    </row>
    <row r="85" spans="1:7" ht="38.25">
      <c r="A85" s="58">
        <f>MAX($A$63:A84)+1</f>
        <v>60</v>
      </c>
      <c r="B85" s="59" t="s">
        <v>177</v>
      </c>
      <c r="C85" s="37" t="s">
        <v>110</v>
      </c>
      <c r="D85" s="9" t="s">
        <v>29</v>
      </c>
      <c r="E85" s="13">
        <v>38</v>
      </c>
      <c r="F85" s="70"/>
      <c r="G85" s="41">
        <f>ROUND(F85*E85,2)</f>
        <v>0</v>
      </c>
    </row>
    <row r="86" spans="1:7" ht="20.25" customHeight="1">
      <c r="A86" s="38">
        <f>MAX($A$10:A85)+1</f>
        <v>61</v>
      </c>
      <c r="B86" s="59" t="s">
        <v>178</v>
      </c>
      <c r="C86" s="37" t="s">
        <v>154</v>
      </c>
      <c r="D86" s="9" t="s">
        <v>29</v>
      </c>
      <c r="E86" s="13">
        <v>8</v>
      </c>
      <c r="F86" s="70"/>
      <c r="G86" s="41">
        <f>ROUND(F86*E86,2)</f>
        <v>0</v>
      </c>
    </row>
    <row r="87" spans="1:7" ht="51">
      <c r="A87" s="38">
        <f>MAX($A$8:A86)+1</f>
        <v>62</v>
      </c>
      <c r="B87" s="59" t="s">
        <v>109</v>
      </c>
      <c r="C87" s="37" t="s">
        <v>155</v>
      </c>
      <c r="D87" s="9" t="s">
        <v>31</v>
      </c>
      <c r="E87" s="13">
        <v>146</v>
      </c>
      <c r="F87" s="70"/>
      <c r="G87" s="41">
        <f>ROUND(F87*E87,2)</f>
        <v>0</v>
      </c>
    </row>
    <row r="88" spans="1:7" ht="12.75">
      <c r="A88" s="14" t="s">
        <v>18</v>
      </c>
      <c r="B88" s="57" t="s">
        <v>111</v>
      </c>
      <c r="C88" s="51" t="s">
        <v>112</v>
      </c>
      <c r="D88" s="49" t="s">
        <v>18</v>
      </c>
      <c r="E88" s="69" t="s">
        <v>18</v>
      </c>
      <c r="F88" s="69" t="s">
        <v>18</v>
      </c>
      <c r="G88" s="50" t="s">
        <v>18</v>
      </c>
    </row>
    <row r="89" spans="1:7" ht="12.75">
      <c r="A89" s="58">
        <f>MAX($A$63:A88)+1</f>
        <v>63</v>
      </c>
      <c r="B89" s="55" t="s">
        <v>113</v>
      </c>
      <c r="C89" s="37" t="s">
        <v>156</v>
      </c>
      <c r="D89" s="9" t="s">
        <v>31</v>
      </c>
      <c r="E89" s="13">
        <v>58.66</v>
      </c>
      <c r="F89" s="70"/>
      <c r="G89" s="41">
        <f>ROUND(F89*E89,2)</f>
        <v>0</v>
      </c>
    </row>
    <row r="90" spans="1:7" ht="36.75" customHeight="1">
      <c r="A90" s="58">
        <f>MAX($A$63:A89)+1</f>
        <v>64</v>
      </c>
      <c r="B90" s="55"/>
      <c r="C90" s="37" t="s">
        <v>114</v>
      </c>
      <c r="D90" s="56" t="s">
        <v>31</v>
      </c>
      <c r="E90" s="13">
        <v>16.56</v>
      </c>
      <c r="F90" s="70"/>
      <c r="G90" s="41">
        <f>ROUND(F90*E90,2)</f>
        <v>0</v>
      </c>
    </row>
    <row r="91" spans="1:7" ht="12.75">
      <c r="A91" s="14" t="s">
        <v>18</v>
      </c>
      <c r="B91" s="57" t="s">
        <v>115</v>
      </c>
      <c r="C91" s="51" t="s">
        <v>116</v>
      </c>
      <c r="D91" s="49" t="s">
        <v>18</v>
      </c>
      <c r="E91" s="69" t="s">
        <v>18</v>
      </c>
      <c r="F91" s="69" t="s">
        <v>18</v>
      </c>
      <c r="G91" s="50" t="s">
        <v>18</v>
      </c>
    </row>
    <row r="92" spans="1:7" ht="51">
      <c r="A92" s="58">
        <f>MAX($A$63:A91)+1</f>
        <v>65</v>
      </c>
      <c r="B92" s="28" t="s">
        <v>117</v>
      </c>
      <c r="C92" s="53" t="s">
        <v>118</v>
      </c>
      <c r="D92" s="9" t="s">
        <v>31</v>
      </c>
      <c r="E92" s="70">
        <v>184</v>
      </c>
      <c r="F92" s="70"/>
      <c r="G92" s="41">
        <f>ROUND(F92*E92,2)</f>
        <v>0</v>
      </c>
    </row>
    <row r="93" spans="1:7" ht="51">
      <c r="A93" s="58">
        <f>MAX($A$63:A92)+1</f>
        <v>66</v>
      </c>
      <c r="B93" s="28"/>
      <c r="C93" s="53" t="s">
        <v>119</v>
      </c>
      <c r="D93" s="9" t="s">
        <v>31</v>
      </c>
      <c r="E93" s="70">
        <v>8</v>
      </c>
      <c r="F93" s="70"/>
      <c r="G93" s="41">
        <f>ROUND(F93*E93,2)</f>
        <v>0</v>
      </c>
    </row>
    <row r="94" spans="1:7" ht="12.75">
      <c r="A94" s="14" t="s">
        <v>18</v>
      </c>
      <c r="B94" s="57" t="s">
        <v>120</v>
      </c>
      <c r="C94" s="51" t="s">
        <v>121</v>
      </c>
      <c r="D94" s="49" t="s">
        <v>18</v>
      </c>
      <c r="E94" s="69" t="s">
        <v>18</v>
      </c>
      <c r="F94" s="69" t="s">
        <v>18</v>
      </c>
      <c r="G94" s="50" t="s">
        <v>18</v>
      </c>
    </row>
    <row r="95" spans="1:7" ht="51">
      <c r="A95" s="58">
        <f>MAX($A$63:A94)+1</f>
        <v>67</v>
      </c>
      <c r="B95" s="55" t="s">
        <v>122</v>
      </c>
      <c r="C95" s="37" t="s">
        <v>181</v>
      </c>
      <c r="D95" s="9" t="s">
        <v>104</v>
      </c>
      <c r="E95" s="13">
        <v>295.15</v>
      </c>
      <c r="F95" s="13"/>
      <c r="G95" s="41">
        <f>ROUND(F95*E95,2)</f>
        <v>0</v>
      </c>
    </row>
    <row r="96" spans="1:7" ht="39.75" customHeight="1">
      <c r="A96" s="58">
        <f>MAX($A$63:A95)+1</f>
        <v>68</v>
      </c>
      <c r="B96" s="28" t="s">
        <v>123</v>
      </c>
      <c r="C96" s="37" t="s">
        <v>124</v>
      </c>
      <c r="D96" s="9" t="s">
        <v>104</v>
      </c>
      <c r="E96" s="39">
        <v>551</v>
      </c>
      <c r="F96" s="13"/>
      <c r="G96" s="41">
        <f>ROUND(F96*E96,2)</f>
        <v>0</v>
      </c>
    </row>
    <row r="97" spans="1:7" ht="57" customHeight="1">
      <c r="A97" s="38">
        <f>MAX($A$8:A96)+1</f>
        <v>69</v>
      </c>
      <c r="B97" s="37" t="s">
        <v>125</v>
      </c>
      <c r="C97" s="37" t="s">
        <v>168</v>
      </c>
      <c r="D97" s="39" t="s">
        <v>32</v>
      </c>
      <c r="E97" s="39">
        <v>1</v>
      </c>
      <c r="F97" s="39"/>
      <c r="G97" s="41">
        <f>ROUND(F97*E97,2)</f>
        <v>0</v>
      </c>
    </row>
    <row r="98" spans="1:7" ht="38.25">
      <c r="A98" s="38">
        <f>MAX($A$8:A97)+1</f>
        <v>70</v>
      </c>
      <c r="B98" s="37"/>
      <c r="C98" s="37" t="s">
        <v>162</v>
      </c>
      <c r="D98" s="39" t="s">
        <v>163</v>
      </c>
      <c r="E98" s="39">
        <v>1</v>
      </c>
      <c r="F98" s="39"/>
      <c r="G98" s="41">
        <f>ROUND(F98*E98,2)</f>
        <v>0</v>
      </c>
    </row>
    <row r="99" spans="1:7" ht="42.75" customHeight="1">
      <c r="A99" s="38">
        <f>MAX($A$8:A98)+1</f>
        <v>71</v>
      </c>
      <c r="B99" s="37"/>
      <c r="C99" s="37" t="s">
        <v>182</v>
      </c>
      <c r="D99" s="39" t="s">
        <v>29</v>
      </c>
      <c r="E99" s="39">
        <v>3</v>
      </c>
      <c r="F99" s="39"/>
      <c r="G99" s="41">
        <f>ROUND(F99*E99,2)</f>
        <v>0</v>
      </c>
    </row>
    <row r="100" spans="1:7" ht="12.75" customHeight="1" hidden="1">
      <c r="A100" s="61"/>
      <c r="B100" s="37"/>
      <c r="C100" s="37"/>
      <c r="D100" s="37"/>
      <c r="E100" s="37"/>
      <c r="F100" s="37"/>
      <c r="G100" s="41"/>
    </row>
    <row r="101" spans="1:7" ht="12.75" customHeight="1" hidden="1">
      <c r="A101" s="61"/>
      <c r="B101" s="37"/>
      <c r="C101" s="37"/>
      <c r="D101" s="37"/>
      <c r="E101" s="37"/>
      <c r="F101" s="37"/>
      <c r="G101" s="41"/>
    </row>
    <row r="102" spans="1:7" ht="12.75" customHeight="1" hidden="1">
      <c r="A102" s="61"/>
      <c r="B102" s="37"/>
      <c r="C102" s="37"/>
      <c r="D102" s="37"/>
      <c r="E102" s="37"/>
      <c r="F102" s="37"/>
      <c r="G102" s="41"/>
    </row>
    <row r="103" spans="1:7" ht="12.75" customHeight="1" hidden="1">
      <c r="A103" s="61"/>
      <c r="B103" s="37"/>
      <c r="C103" s="37"/>
      <c r="D103" s="37"/>
      <c r="E103" s="37"/>
      <c r="F103" s="37"/>
      <c r="G103" s="41"/>
    </row>
    <row r="104" spans="1:7" ht="12.75" customHeight="1" hidden="1">
      <c r="A104" s="61"/>
      <c r="B104" s="37"/>
      <c r="C104" s="37"/>
      <c r="D104" s="37"/>
      <c r="E104" s="37"/>
      <c r="F104" s="37"/>
      <c r="G104" s="41"/>
    </row>
    <row r="105" spans="1:7" ht="12.75" customHeight="1" hidden="1">
      <c r="A105" s="61"/>
      <c r="B105" s="37"/>
      <c r="C105" s="37"/>
      <c r="D105" s="37"/>
      <c r="E105" s="37"/>
      <c r="F105" s="37"/>
      <c r="G105" s="41"/>
    </row>
    <row r="106" spans="1:25" ht="25.5">
      <c r="A106" s="38">
        <f>MAX($A$10:A105)+1</f>
        <v>72</v>
      </c>
      <c r="B106" s="28"/>
      <c r="C106" s="63" t="s">
        <v>159</v>
      </c>
      <c r="D106" s="9" t="s">
        <v>31</v>
      </c>
      <c r="E106" s="39">
        <v>20</v>
      </c>
      <c r="F106" s="13"/>
      <c r="G106" s="41">
        <f>ROUND(F106*E106,2)</f>
        <v>0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 spans="1:25" ht="51">
      <c r="A107" s="38">
        <f>MAX($A$10:A106)+1</f>
        <v>73</v>
      </c>
      <c r="B107" s="28"/>
      <c r="C107" s="63" t="s">
        <v>160</v>
      </c>
      <c r="D107" s="9" t="s">
        <v>31</v>
      </c>
      <c r="E107" s="39">
        <v>200</v>
      </c>
      <c r="F107" s="13"/>
      <c r="G107" s="41">
        <f>ROUND(F107*E107,2)</f>
        <v>0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 spans="1:25" ht="63.75">
      <c r="A108" s="38">
        <f>MAX($A$10:A107)+1</f>
        <v>74</v>
      </c>
      <c r="B108" s="28"/>
      <c r="C108" s="37" t="s">
        <v>126</v>
      </c>
      <c r="D108" s="9" t="s">
        <v>32</v>
      </c>
      <c r="E108" s="39">
        <v>1</v>
      </c>
      <c r="F108" s="13"/>
      <c r="G108" s="41">
        <f>ROUND(F108*E108,2)</f>
        <v>0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 spans="1:25" ht="18">
      <c r="A109" s="74"/>
      <c r="B109" s="75" t="s">
        <v>127</v>
      </c>
      <c r="C109" s="76"/>
      <c r="D109" s="77"/>
      <c r="E109" s="78"/>
      <c r="F109" s="78"/>
      <c r="G109" s="79">
        <f>SUM(G10:G108)</f>
        <v>0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 spans="1:25" ht="18">
      <c r="A110" s="74"/>
      <c r="B110" s="75" t="s">
        <v>128</v>
      </c>
      <c r="C110" s="76"/>
      <c r="D110" s="77"/>
      <c r="E110" s="78"/>
      <c r="F110" s="78"/>
      <c r="G110" s="79">
        <f>G109*23%</f>
        <v>0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 spans="1:25" ht="18.75" thickBot="1">
      <c r="A111" s="80"/>
      <c r="B111" s="81" t="s">
        <v>129</v>
      </c>
      <c r="C111" s="82"/>
      <c r="D111" s="83"/>
      <c r="E111" s="84"/>
      <c r="F111" s="84"/>
      <c r="G111" s="85">
        <f>G109+G110</f>
        <v>0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1:25" ht="18.75" thickTop="1">
      <c r="A112" s="31"/>
      <c r="B112" s="31"/>
      <c r="C112" s="32"/>
      <c r="D112" s="31"/>
      <c r="E112" s="33"/>
      <c r="F112" s="33"/>
      <c r="G112" s="34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:7" ht="12.75">
      <c r="A113" s="31"/>
      <c r="B113" s="31"/>
      <c r="C113" s="32"/>
      <c r="D113" s="31"/>
      <c r="E113" s="33"/>
      <c r="F113" s="33"/>
      <c r="G113" s="33"/>
    </row>
    <row r="114" spans="1:7" ht="12.75">
      <c r="A114" s="31"/>
      <c r="B114" s="31"/>
      <c r="C114" s="32"/>
      <c r="D114" s="31"/>
      <c r="E114" s="33"/>
      <c r="F114" s="33"/>
      <c r="G114" s="33"/>
    </row>
    <row r="115" spans="1:25" ht="15.75">
      <c r="A115" s="97"/>
      <c r="B115" s="97"/>
      <c r="C115" s="97"/>
      <c r="D115" s="97"/>
      <c r="E115" s="97"/>
      <c r="F115" s="97"/>
      <c r="G115" s="97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1:25" ht="15.75">
      <c r="A116" s="35"/>
      <c r="B116" s="35"/>
      <c r="C116" s="35"/>
      <c r="D116" s="35"/>
      <c r="E116" s="35"/>
      <c r="F116" s="35"/>
      <c r="G116" s="35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1:25" ht="12.75">
      <c r="A117" s="31"/>
      <c r="B117" s="31"/>
      <c r="C117" s="32"/>
      <c r="D117" s="31"/>
      <c r="E117" s="33"/>
      <c r="F117" s="33"/>
      <c r="G117" s="33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</sheetData>
  <sheetProtection/>
  <mergeCells count="6">
    <mergeCell ref="A1:G1"/>
    <mergeCell ref="A2:G2"/>
    <mergeCell ref="A3:G3"/>
    <mergeCell ref="D4:E4"/>
    <mergeCell ref="A115:B115"/>
    <mergeCell ref="C115:G115"/>
  </mergeCells>
  <printOptions/>
  <pageMargins left="1.1811023622047245" right="0.35433070866141736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Magda</cp:lastModifiedBy>
  <cp:lastPrinted>2017-04-21T08:16:36Z</cp:lastPrinted>
  <dcterms:created xsi:type="dcterms:W3CDTF">2017-02-08T02:44:12Z</dcterms:created>
  <dcterms:modified xsi:type="dcterms:W3CDTF">2017-04-21T08:16:51Z</dcterms:modified>
  <cp:category/>
  <cp:version/>
  <cp:contentType/>
  <cp:contentStatus/>
</cp:coreProperties>
</file>