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<sst xmlns="http://schemas.openxmlformats.org/spreadsheetml/2006/main" count="360" uniqueCount="125">
  <si>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</si>
  <si>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</si>
  <si>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</si>
  <si>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</si>
  <si>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</si>
  <si>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</si>
  <si>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</si>
  <si>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§ 3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</si>
  <si>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</si>
  <si>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</si>
  <si>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</si>
  <si>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</si>
  <si>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</si>
  <si>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</si>
  <si>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§ 4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</si>
  <si>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</si>
  <si>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</si>
  <si>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</si>
  <si>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</si>
  <si>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</si>
  <si>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</si>
  <si>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Szkoły zawodowe</t>
  </si>
  <si>
    <t>Zakup usług pozostałych</t>
  </si>
  <si>
    <t>Administracja publiczna</t>
  </si>
  <si>
    <t>Starostwa powiatowe</t>
  </si>
  <si>
    <t>(tekst jednolity Dz.U. Nr 142 poz. 1592 z 2001 r. ze zmianami) oraz art. 109 ust 1, art. 124 ust 1</t>
  </si>
  <si>
    <t xml:space="preserve">Na podstawie art. 12 pkt 5 ustawy z dnia 5 czerwca 1998 r. o samorządzie powiatowym </t>
  </si>
  <si>
    <t>Nadwyżki z lat ubiegłych</t>
  </si>
  <si>
    <t>1. Zwiększa się plan dochodów własnych</t>
  </si>
  <si>
    <t xml:space="preserve">(związków gmin), powiatów (związków powiatów), </t>
  </si>
  <si>
    <t>samorządów województw, pozyskane z innych źródeł</t>
  </si>
  <si>
    <t>Wynagrodzenia osobowe pracowników</t>
  </si>
  <si>
    <t>Pozostałe odsetki</t>
  </si>
  <si>
    <t>pkt 1,2,3    ustawy  o  finansach publicznych z dnia 26 listopada 1998 r. (tekst jednolity: Dz.U. z 2003 roku</t>
  </si>
  <si>
    <t>Nr 15 poz. 148) uchwala się co następuje:</t>
  </si>
  <si>
    <t>Oświata i wychowanie</t>
  </si>
  <si>
    <t>Rady Powiatu Żagańskiego</t>
  </si>
  <si>
    <t>1. Zmniejsza się plan przychodów</t>
  </si>
  <si>
    <t>600</t>
  </si>
  <si>
    <t>Transport i łączność</t>
  </si>
  <si>
    <t>60014</t>
  </si>
  <si>
    <t>Drogi publiczne powiatowe</t>
  </si>
  <si>
    <t>4300</t>
  </si>
  <si>
    <t>710</t>
  </si>
  <si>
    <t>Działalność usługowa</t>
  </si>
  <si>
    <t>71005</t>
  </si>
  <si>
    <t>Roboty geologiczne (nieinwestycyjne)</t>
  </si>
  <si>
    <t>71015</t>
  </si>
  <si>
    <t>Nadzór budowlany</t>
  </si>
  <si>
    <t>4010</t>
  </si>
  <si>
    <t>4020</t>
  </si>
  <si>
    <t>Wynagrodzenia osobowe członków korpusu służby cywilnej</t>
  </si>
  <si>
    <t>092</t>
  </si>
  <si>
    <t>270</t>
  </si>
  <si>
    <t xml:space="preserve">Środki na dofinansowanie własnych zadań bieżących gmin </t>
  </si>
  <si>
    <t>Licea ogólnokształcące</t>
  </si>
  <si>
    <t>Kultura fizyczna i sport</t>
  </si>
  <si>
    <t>Zadania w zakresie kultury fizycznej i sportu</t>
  </si>
  <si>
    <t>Zakup pomocy naukowych, dydaktycznych i książek</t>
  </si>
  <si>
    <t>075</t>
  </si>
  <si>
    <t>Internaty i bursy szkolne</t>
  </si>
  <si>
    <t>Edukacyjna opieka wychowawcza</t>
  </si>
  <si>
    <t>Zakup materiałów i wyposażenia</t>
  </si>
  <si>
    <t>Zakup energii</t>
  </si>
  <si>
    <t>Odpisy na ZFŚS</t>
  </si>
  <si>
    <t>Dodatkowe wynagrodzenie roczne</t>
  </si>
  <si>
    <t>Ochrona zdrowia</t>
  </si>
  <si>
    <t>Szpitale ogólne</t>
  </si>
  <si>
    <t>Obsługa długu publicznego</t>
  </si>
  <si>
    <t>Rozliczenia z tytułu poręczeń i gwarancji udzielonych przez</t>
  </si>
  <si>
    <t>Wypłaty z tytułu pozostałych poręczeń i gwarancji</t>
  </si>
  <si>
    <t>Przychody ze spłat pożyczek i kredytów udzielonych ze</t>
  </si>
  <si>
    <t>środków publicznych</t>
  </si>
  <si>
    <t>2. Zwiększa się plan przychodów</t>
  </si>
  <si>
    <t>Wydatki inwestycyjne jednostek budżetowych</t>
  </si>
  <si>
    <t>Udzielone pożyczki i kredyty</t>
  </si>
  <si>
    <t>1. Zwiększa się plan rozchodów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</si>
  <si>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</si>
  <si>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</si>
  <si>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</si>
  <si>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</si>
  <si>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2. Zmniejsza się plan dochodów własnych</t>
  </si>
  <si>
    <t>001</t>
  </si>
  <si>
    <t>Podatek dochodowy od osób fizycznych</t>
  </si>
  <si>
    <t>Dochody od osób prawnych, od osób fizycznych i od innych</t>
  </si>
  <si>
    <t>jednostek nie posiadających osobowości prawnej</t>
  </si>
  <si>
    <t>Udziały powiatów w podatkach stanowiących dochód</t>
  </si>
  <si>
    <t>budżetu państwa</t>
  </si>
  <si>
    <t>Różne rozliczenia</t>
  </si>
  <si>
    <t>292</t>
  </si>
  <si>
    <t>Subwencje ogólne z budżetu państwa</t>
  </si>
  <si>
    <t>Część oświatowa subwencji ogólnej dla jednostek samorządu</t>
  </si>
  <si>
    <t>terytorialnego</t>
  </si>
  <si>
    <t>Część wyrównawcza subwencji ogólnej dla powiatów</t>
  </si>
  <si>
    <t>Część drogowa subwencji ogólnej dla powiatów i województw</t>
  </si>
  <si>
    <t>§ 6</t>
  </si>
  <si>
    <t>§ 7</t>
  </si>
  <si>
    <t>750</t>
  </si>
  <si>
    <t>75020</t>
  </si>
  <si>
    <t>4210</t>
  </si>
  <si>
    <t>4410</t>
  </si>
  <si>
    <t>Podróże służbowe krajowe</t>
  </si>
  <si>
    <t>Dotacja podmiotowa z budżetu dla niepublicznej szkoły lub</t>
  </si>
  <si>
    <t>innej niepublicznej placówki oświatowo-wychowawczej</t>
  </si>
  <si>
    <t>Zakup usług remontowych</t>
  </si>
  <si>
    <t>Specjalne ośrodki szkolno-wychowawcze</t>
  </si>
  <si>
    <t>Poradnie psychologiczno-pedagogiczne oraz inne</t>
  </si>
  <si>
    <t>poradnie specjalistyczne</t>
  </si>
  <si>
    <t>Licea profilowane</t>
  </si>
  <si>
    <t>2. Zmniejsza się plan rozchodów</t>
  </si>
  <si>
    <t>Spłaty otrzymanych krajowych pożyczek i kredytów</t>
  </si>
  <si>
    <t>2. Zmniejsza się plan wydatków własnych</t>
  </si>
  <si>
    <t>Skarb Państwa lub jednostkę samorządu terytorialnego</t>
  </si>
  <si>
    <t>097</t>
  </si>
  <si>
    <t>Wpływy z różnych dochodów</t>
  </si>
  <si>
    <t>6050</t>
  </si>
  <si>
    <t xml:space="preserve"> z dnia 28 marca 2003 roku</t>
  </si>
  <si>
    <t>271</t>
  </si>
  <si>
    <t>Wpływy z tytułu pomocy finansowej udzielanej między</t>
  </si>
  <si>
    <t>jednostkami samorządu terytorialnego na dofinansowanie</t>
  </si>
  <si>
    <t>własnych zadań bieżących</t>
  </si>
  <si>
    <t>Dotacja podmiotowa z budżetu dla samodzielnego</t>
  </si>
  <si>
    <t>publicznego zakładu opieki zdrowotnej</t>
  </si>
  <si>
    <t xml:space="preserve">Uchwała nr VI/2/2003 </t>
  </si>
  <si>
    <t>2560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</si>
</sst>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99">
      <selection activeCell="B118" sqref="B118"/>
    </sheetView>
  </sheetViews>
  <sheetFormatPr defaultColWidth="9.00390625" defaultRowHeight="12.75"/>
  <cols>
    <col min="1" max="1" width="9.125" style="1" customWidth="1"/>
    <col min="2" max="2" width="7.00390625" style="2" customWidth="1"/>
    <col min="3" max="3" width="46.375" style="1" customWidth="1"/>
    <col min="4" max="4" width="8.75390625" style="1" customWidth="1"/>
    <col min="5" max="5" width="13.875" style="4" customWidth="1"/>
    <col min="6" max="6" width="15.875" style="1" customWidth="1"/>
    <col min="7" max="16384" width="9.125" style="1" customWidth="1"/>
  </cols>
  <sheetData>
    <row r="1" ht="12.75">
      <c r="C1" s="3"/>
    </row>
    <row r="3" spans="3:5" ht="15.75" customHeight="1">
      <c r="C3" s="5" t="s">
        <v>123</v>
      </c>
      <c r="E3" s="1"/>
    </row>
    <row r="4" spans="2:5" ht="18.75" customHeight="1">
      <c r="B4" s="19"/>
      <c r="C4" s="5" t="s">
        <v>36</v>
      </c>
      <c r="E4" s="1"/>
    </row>
    <row r="5" ht="15.75" customHeight="1">
      <c r="C5" s="5" t="s">
        <v>116</v>
      </c>
    </row>
    <row r="6" ht="10.5" customHeight="1">
      <c r="A6" s="6"/>
    </row>
    <row r="7" spans="1:5" s="9" customFormat="1" ht="15.75">
      <c r="A7" s="7" t="s">
        <v>0</v>
      </c>
      <c r="B7" s="8"/>
      <c r="E7" s="10"/>
    </row>
    <row r="8" spans="2:5" s="9" customFormat="1" ht="9" customHeight="1">
      <c r="B8" s="8"/>
      <c r="E8" s="10"/>
    </row>
    <row r="9" ht="12.75">
      <c r="B9" s="2" t="s">
        <v>26</v>
      </c>
    </row>
    <row r="10" ht="12.75">
      <c r="A10" s="1" t="s">
        <v>25</v>
      </c>
    </row>
    <row r="11" ht="12.75">
      <c r="A11" s="1" t="s">
        <v>33</v>
      </c>
    </row>
    <row r="12" ht="12.75">
      <c r="A12" s="1" t="s">
        <v>34</v>
      </c>
    </row>
    <row r="13" ht="10.5" customHeight="1"/>
    <row r="14" ht="15" customHeight="1">
      <c r="C14" s="11" t="s">
        <v>1</v>
      </c>
    </row>
    <row r="15" ht="12.75" customHeight="1">
      <c r="C15" s="11"/>
    </row>
    <row r="16" spans="1:5" s="34" customFormat="1" ht="18.75" customHeight="1">
      <c r="A16" s="30" t="s">
        <v>37</v>
      </c>
      <c r="B16" s="33"/>
      <c r="C16" s="31"/>
      <c r="E16" s="35"/>
    </row>
    <row r="17" ht="12.75" customHeight="1">
      <c r="C17" s="11"/>
    </row>
    <row r="18" spans="1:5" ht="12.75" customHeight="1">
      <c r="A18" s="2" t="s">
        <v>5</v>
      </c>
      <c r="B18" s="3">
        <v>957</v>
      </c>
      <c r="C18" s="2" t="s">
        <v>27</v>
      </c>
      <c r="D18" s="1" t="s">
        <v>3</v>
      </c>
      <c r="E18" s="4">
        <v>10154</v>
      </c>
    </row>
    <row r="19" spans="1:3" ht="12.75" customHeight="1">
      <c r="A19" s="2"/>
      <c r="B19" s="3"/>
      <c r="C19" s="2"/>
    </row>
    <row r="20" spans="1:3" ht="18.75" customHeight="1">
      <c r="A20" s="30" t="s">
        <v>73</v>
      </c>
      <c r="B20" s="3"/>
      <c r="C20" s="2"/>
    </row>
    <row r="21" spans="1:3" ht="12.75" customHeight="1">
      <c r="A21" s="2"/>
      <c r="B21" s="3"/>
      <c r="C21" s="2"/>
    </row>
    <row r="22" spans="1:5" ht="12.75" customHeight="1">
      <c r="A22" s="2" t="s">
        <v>5</v>
      </c>
      <c r="B22" s="3">
        <v>951</v>
      </c>
      <c r="C22" s="2" t="s">
        <v>71</v>
      </c>
      <c r="D22" s="1" t="s">
        <v>3</v>
      </c>
      <c r="E22" s="4">
        <v>300000</v>
      </c>
    </row>
    <row r="23" spans="1:3" ht="12.75" customHeight="1">
      <c r="A23" s="2"/>
      <c r="B23" s="3"/>
      <c r="C23" s="2" t="s">
        <v>72</v>
      </c>
    </row>
    <row r="24" spans="1:3" ht="12.75" customHeight="1">
      <c r="A24" s="2"/>
      <c r="B24" s="3"/>
      <c r="C24" s="2"/>
    </row>
    <row r="25" spans="1:3" ht="15" customHeight="1">
      <c r="A25" s="2"/>
      <c r="B25" s="3"/>
      <c r="C25" s="11" t="s">
        <v>6</v>
      </c>
    </row>
    <row r="26" spans="1:3" ht="12.75" customHeight="1">
      <c r="A26" s="2"/>
      <c r="B26" s="3"/>
      <c r="C26" s="2"/>
    </row>
    <row r="27" spans="1:3" ht="18.75" customHeight="1">
      <c r="A27" s="30" t="s">
        <v>76</v>
      </c>
      <c r="B27" s="3"/>
      <c r="C27" s="2"/>
    </row>
    <row r="28" spans="1:3" ht="12.75" customHeight="1">
      <c r="A28" s="2"/>
      <c r="B28" s="3"/>
      <c r="C28" s="2"/>
    </row>
    <row r="29" spans="1:5" ht="12.75" customHeight="1">
      <c r="A29" s="2" t="s">
        <v>5</v>
      </c>
      <c r="B29" s="3">
        <v>991</v>
      </c>
      <c r="C29" s="2" t="s">
        <v>75</v>
      </c>
      <c r="D29" s="1" t="s">
        <v>3</v>
      </c>
      <c r="E29" s="4">
        <v>600000</v>
      </c>
    </row>
    <row r="30" spans="1:3" ht="12.75" customHeight="1">
      <c r="A30" s="2"/>
      <c r="B30" s="3"/>
      <c r="C30" s="2"/>
    </row>
    <row r="31" spans="1:3" ht="18.75" customHeight="1">
      <c r="A31" s="30" t="s">
        <v>109</v>
      </c>
      <c r="B31" s="3"/>
      <c r="C31" s="2"/>
    </row>
    <row r="32" spans="1:3" ht="12.75" customHeight="1">
      <c r="A32" s="2"/>
      <c r="B32" s="3"/>
      <c r="C32" s="2"/>
    </row>
    <row r="33" spans="1:5" ht="12.75" customHeight="1">
      <c r="A33" s="2" t="s">
        <v>5</v>
      </c>
      <c r="B33" s="3">
        <v>992</v>
      </c>
      <c r="C33" s="2" t="s">
        <v>110</v>
      </c>
      <c r="D33" s="1" t="s">
        <v>3</v>
      </c>
      <c r="E33" s="4">
        <v>9475</v>
      </c>
    </row>
    <row r="34" spans="1:3" ht="12.75" customHeight="1">
      <c r="A34" s="2"/>
      <c r="B34" s="3"/>
      <c r="C34" s="2"/>
    </row>
    <row r="35" ht="15" customHeight="1">
      <c r="C35" s="11" t="s">
        <v>7</v>
      </c>
    </row>
    <row r="36" ht="12.75" customHeight="1">
      <c r="C36" s="11"/>
    </row>
    <row r="37" spans="1:5" s="29" customFormat="1" ht="18.75" customHeight="1">
      <c r="A37" s="29" t="s">
        <v>28</v>
      </c>
      <c r="B37" s="30"/>
      <c r="C37" s="31"/>
      <c r="E37" s="32"/>
    </row>
    <row r="38" ht="12.75" customHeight="1">
      <c r="C38" s="11"/>
    </row>
    <row r="39" spans="1:5" ht="12.75" customHeight="1">
      <c r="A39" s="23" t="s">
        <v>2</v>
      </c>
      <c r="B39" s="24" t="s">
        <v>38</v>
      </c>
      <c r="C39" s="23" t="s">
        <v>39</v>
      </c>
      <c r="D39" s="23" t="s">
        <v>3</v>
      </c>
      <c r="E39" s="15">
        <f>E40</f>
        <v>635</v>
      </c>
    </row>
    <row r="40" spans="1:5" ht="12.75" customHeight="1">
      <c r="A40" s="25" t="s">
        <v>4</v>
      </c>
      <c r="B40" s="26" t="s">
        <v>40</v>
      </c>
      <c r="C40" s="25" t="s">
        <v>41</v>
      </c>
      <c r="D40" s="25" t="s">
        <v>3</v>
      </c>
      <c r="E40" s="27">
        <f>E41+E42</f>
        <v>635</v>
      </c>
    </row>
    <row r="41" spans="1:5" ht="12.75" customHeight="1">
      <c r="A41" s="2" t="s">
        <v>5</v>
      </c>
      <c r="B41" s="36" t="s">
        <v>113</v>
      </c>
      <c r="C41" s="22" t="s">
        <v>114</v>
      </c>
      <c r="D41" s="1" t="s">
        <v>3</v>
      </c>
      <c r="E41" s="4">
        <v>635</v>
      </c>
    </row>
    <row r="42" ht="12.75" customHeight="1">
      <c r="C42" s="11"/>
    </row>
    <row r="43" spans="1:5" ht="12.75" customHeight="1">
      <c r="A43" s="23" t="s">
        <v>2</v>
      </c>
      <c r="B43" s="24" t="s">
        <v>43</v>
      </c>
      <c r="C43" s="23" t="s">
        <v>44</v>
      </c>
      <c r="D43" s="23" t="s">
        <v>3</v>
      </c>
      <c r="E43" s="15">
        <f>E44</f>
        <v>3050</v>
      </c>
    </row>
    <row r="44" spans="1:5" ht="12.75" customHeight="1">
      <c r="A44" s="25" t="s">
        <v>4</v>
      </c>
      <c r="B44" s="26" t="s">
        <v>47</v>
      </c>
      <c r="C44" s="25" t="s">
        <v>48</v>
      </c>
      <c r="D44" s="25" t="s">
        <v>3</v>
      </c>
      <c r="E44" s="27">
        <f>E45+E46</f>
        <v>3050</v>
      </c>
    </row>
    <row r="45" spans="1:5" ht="12.75" customHeight="1">
      <c r="A45" s="2" t="s">
        <v>5</v>
      </c>
      <c r="B45" s="36" t="s">
        <v>52</v>
      </c>
      <c r="C45" s="22" t="s">
        <v>32</v>
      </c>
      <c r="D45" s="1" t="s">
        <v>3</v>
      </c>
      <c r="E45" s="4">
        <v>10</v>
      </c>
    </row>
    <row r="46" spans="1:5" ht="12.75" customHeight="1">
      <c r="A46" s="2" t="s">
        <v>5</v>
      </c>
      <c r="B46" s="36" t="s">
        <v>53</v>
      </c>
      <c r="C46" s="22" t="s">
        <v>54</v>
      </c>
      <c r="D46" s="1" t="s">
        <v>3</v>
      </c>
      <c r="E46" s="4">
        <v>3040</v>
      </c>
    </row>
    <row r="47" spans="1:3" ht="12.75" customHeight="1">
      <c r="A47" s="2"/>
      <c r="B47" s="36"/>
      <c r="C47" s="22" t="s">
        <v>29</v>
      </c>
    </row>
    <row r="48" spans="1:3" ht="12.75" customHeight="1">
      <c r="A48" s="2"/>
      <c r="B48" s="36"/>
      <c r="C48" s="22" t="s">
        <v>30</v>
      </c>
    </row>
    <row r="49" ht="12.75" customHeight="1">
      <c r="C49" s="11"/>
    </row>
    <row r="50" spans="1:5" ht="12.75" customHeight="1">
      <c r="A50" s="23" t="s">
        <v>2</v>
      </c>
      <c r="B50" s="11">
        <v>801</v>
      </c>
      <c r="C50" s="23" t="s">
        <v>35</v>
      </c>
      <c r="D50" s="23" t="s">
        <v>3</v>
      </c>
      <c r="E50" s="15">
        <f>E51</f>
        <v>5834</v>
      </c>
    </row>
    <row r="51" spans="1:5" ht="12.75" customHeight="1">
      <c r="A51" s="25" t="s">
        <v>4</v>
      </c>
      <c r="B51" s="28">
        <v>80130</v>
      </c>
      <c r="C51" s="25" t="s">
        <v>21</v>
      </c>
      <c r="D51" s="25" t="s">
        <v>3</v>
      </c>
      <c r="E51" s="27">
        <f>SUM(E52:E52)</f>
        <v>5834</v>
      </c>
    </row>
    <row r="52" spans="1:5" ht="12.75" customHeight="1">
      <c r="A52" s="2" t="s">
        <v>5</v>
      </c>
      <c r="B52" s="36" t="s">
        <v>59</v>
      </c>
      <c r="C52" s="22" t="s">
        <v>77</v>
      </c>
      <c r="D52" s="1" t="s">
        <v>3</v>
      </c>
      <c r="E52" s="4">
        <f>2263+3571</f>
        <v>5834</v>
      </c>
    </row>
    <row r="53" spans="1:3" ht="12.75" customHeight="1">
      <c r="A53" s="2"/>
      <c r="B53" s="36"/>
      <c r="C53" s="22" t="s">
        <v>78</v>
      </c>
    </row>
    <row r="54" spans="1:3" ht="12.75" customHeight="1">
      <c r="A54" s="2"/>
      <c r="B54" s="36"/>
      <c r="C54" s="22" t="s">
        <v>79</v>
      </c>
    </row>
    <row r="55" spans="1:3" ht="12.75" customHeight="1">
      <c r="A55" s="2"/>
      <c r="B55" s="36"/>
      <c r="C55" s="22" t="s">
        <v>80</v>
      </c>
    </row>
    <row r="56" spans="1:3" ht="12.75" customHeight="1">
      <c r="A56" s="2"/>
      <c r="B56" s="36"/>
      <c r="C56" s="22"/>
    </row>
    <row r="57" spans="1:5" ht="12.75" customHeight="1">
      <c r="A57" s="23" t="s">
        <v>2</v>
      </c>
      <c r="B57" s="11">
        <v>851</v>
      </c>
      <c r="C57" s="23" t="s">
        <v>66</v>
      </c>
      <c r="D57" s="23" t="s">
        <v>3</v>
      </c>
      <c r="E57" s="15">
        <f>E58</f>
        <v>27500</v>
      </c>
    </row>
    <row r="58" spans="1:5" ht="12.75" customHeight="1">
      <c r="A58" s="25" t="s">
        <v>4</v>
      </c>
      <c r="B58" s="28">
        <v>85111</v>
      </c>
      <c r="C58" s="25" t="s">
        <v>67</v>
      </c>
      <c r="D58" s="25" t="s">
        <v>3</v>
      </c>
      <c r="E58" s="27">
        <f>SUM(E59:E59)</f>
        <v>27500</v>
      </c>
    </row>
    <row r="59" spans="1:5" ht="12.75" customHeight="1">
      <c r="A59" s="2" t="s">
        <v>5</v>
      </c>
      <c r="B59" s="36" t="s">
        <v>117</v>
      </c>
      <c r="C59" s="22" t="s">
        <v>118</v>
      </c>
      <c r="D59" s="1" t="s">
        <v>3</v>
      </c>
      <c r="E59" s="4">
        <v>27500</v>
      </c>
    </row>
    <row r="60" spans="1:3" ht="12.75" customHeight="1">
      <c r="A60" s="2"/>
      <c r="B60" s="36"/>
      <c r="C60" s="22" t="s">
        <v>119</v>
      </c>
    </row>
    <row r="61" spans="1:3" ht="12.75" customHeight="1">
      <c r="A61" s="2"/>
      <c r="B61" s="36"/>
      <c r="C61" s="22" t="s">
        <v>120</v>
      </c>
    </row>
    <row r="62" spans="1:3" ht="12.75" customHeight="1">
      <c r="A62" s="2"/>
      <c r="B62" s="36"/>
      <c r="C62" s="22"/>
    </row>
    <row r="63" spans="1:5" ht="12.75" customHeight="1">
      <c r="A63" s="23" t="s">
        <v>2</v>
      </c>
      <c r="B63" s="11">
        <v>854</v>
      </c>
      <c r="C63" s="23" t="s">
        <v>61</v>
      </c>
      <c r="D63" s="23" t="s">
        <v>3</v>
      </c>
      <c r="E63" s="15">
        <f>E64</f>
        <v>2197</v>
      </c>
    </row>
    <row r="64" spans="1:5" ht="12.75" customHeight="1">
      <c r="A64" s="25" t="s">
        <v>4</v>
      </c>
      <c r="B64" s="28">
        <v>85410</v>
      </c>
      <c r="C64" s="25" t="s">
        <v>60</v>
      </c>
      <c r="D64" s="25" t="s">
        <v>3</v>
      </c>
      <c r="E64" s="27">
        <f>SUM(E65:E65)</f>
        <v>2197</v>
      </c>
    </row>
    <row r="65" spans="1:5" ht="12.75" customHeight="1">
      <c r="A65" s="2" t="s">
        <v>5</v>
      </c>
      <c r="B65" s="36" t="s">
        <v>59</v>
      </c>
      <c r="C65" s="22" t="s">
        <v>77</v>
      </c>
      <c r="D65" s="1" t="s">
        <v>3</v>
      </c>
      <c r="E65" s="4">
        <f>1368+829</f>
        <v>2197</v>
      </c>
    </row>
    <row r="66" spans="1:3" ht="12.75" customHeight="1">
      <c r="A66" s="2"/>
      <c r="B66" s="36"/>
      <c r="C66" s="22" t="s">
        <v>78</v>
      </c>
    </row>
    <row r="67" spans="1:3" ht="12.75" customHeight="1">
      <c r="A67" s="2"/>
      <c r="B67" s="36"/>
      <c r="C67" s="22" t="s">
        <v>79</v>
      </c>
    </row>
    <row r="68" spans="1:3" ht="12.75" customHeight="1">
      <c r="A68" s="2"/>
      <c r="B68" s="36"/>
      <c r="C68" s="22" t="s">
        <v>80</v>
      </c>
    </row>
    <row r="69" spans="1:3" ht="12.75" customHeight="1">
      <c r="A69" s="2"/>
      <c r="B69" s="36"/>
      <c r="C69" s="22"/>
    </row>
    <row r="70" spans="1:3" ht="18.75" customHeight="1">
      <c r="A70" s="29" t="s">
        <v>81</v>
      </c>
      <c r="B70" s="36"/>
      <c r="C70" s="22"/>
    </row>
    <row r="71" spans="1:3" ht="12.75" customHeight="1">
      <c r="A71" s="2"/>
      <c r="B71" s="36"/>
      <c r="C71" s="22"/>
    </row>
    <row r="72" spans="1:5" ht="12.75" customHeight="1">
      <c r="A72" s="23" t="s">
        <v>2</v>
      </c>
      <c r="B72" s="11">
        <v>756</v>
      </c>
      <c r="C72" s="23" t="s">
        <v>84</v>
      </c>
      <c r="D72" s="23" t="s">
        <v>3</v>
      </c>
      <c r="E72" s="15">
        <f>E74</f>
        <v>13839</v>
      </c>
    </row>
    <row r="73" spans="1:5" ht="12.75" customHeight="1">
      <c r="A73" s="23"/>
      <c r="B73" s="11"/>
      <c r="C73" s="23" t="s">
        <v>85</v>
      </c>
      <c r="D73" s="23"/>
      <c r="E73" s="15"/>
    </row>
    <row r="74" spans="1:5" ht="12.75" customHeight="1">
      <c r="A74" s="25" t="s">
        <v>4</v>
      </c>
      <c r="B74" s="28">
        <v>75622</v>
      </c>
      <c r="C74" s="25" t="s">
        <v>86</v>
      </c>
      <c r="D74" s="25" t="s">
        <v>3</v>
      </c>
      <c r="E74" s="27">
        <f>SUM(E76:E76)</f>
        <v>13839</v>
      </c>
    </row>
    <row r="75" spans="1:5" ht="12.75" customHeight="1">
      <c r="A75" s="25"/>
      <c r="B75" s="28"/>
      <c r="C75" s="25" t="s">
        <v>87</v>
      </c>
      <c r="D75" s="25"/>
      <c r="E75" s="27"/>
    </row>
    <row r="76" spans="1:5" ht="12.75" customHeight="1">
      <c r="A76" s="2" t="s">
        <v>5</v>
      </c>
      <c r="B76" s="36" t="s">
        <v>82</v>
      </c>
      <c r="C76" s="22" t="s">
        <v>83</v>
      </c>
      <c r="D76" s="1" t="s">
        <v>3</v>
      </c>
      <c r="E76" s="4">
        <v>13839</v>
      </c>
    </row>
    <row r="77" spans="1:3" ht="9.75" customHeight="1">
      <c r="A77" s="2"/>
      <c r="B77" s="36"/>
      <c r="C77" s="22"/>
    </row>
    <row r="78" spans="1:5" ht="12.75" customHeight="1">
      <c r="A78" s="23" t="s">
        <v>2</v>
      </c>
      <c r="B78" s="11">
        <v>758</v>
      </c>
      <c r="C78" s="23" t="s">
        <v>88</v>
      </c>
      <c r="D78" s="23" t="s">
        <v>3</v>
      </c>
      <c r="E78" s="15">
        <f>E79+E82+E84</f>
        <v>221959</v>
      </c>
    </row>
    <row r="79" spans="1:5" ht="12.75" customHeight="1">
      <c r="A79" s="25" t="s">
        <v>4</v>
      </c>
      <c r="B79" s="28">
        <v>75801</v>
      </c>
      <c r="C79" s="25" t="s">
        <v>91</v>
      </c>
      <c r="D79" s="25" t="s">
        <v>3</v>
      </c>
      <c r="E79" s="27">
        <f>SUM(E81:E81)</f>
        <v>172118</v>
      </c>
    </row>
    <row r="80" spans="1:5" ht="12.75" customHeight="1">
      <c r="A80" s="25"/>
      <c r="B80" s="28"/>
      <c r="C80" s="25" t="s">
        <v>92</v>
      </c>
      <c r="D80" s="25"/>
      <c r="E80" s="27"/>
    </row>
    <row r="81" spans="1:5" ht="12.75" customHeight="1">
      <c r="A81" s="2" t="s">
        <v>5</v>
      </c>
      <c r="B81" s="36" t="s">
        <v>89</v>
      </c>
      <c r="C81" s="22" t="s">
        <v>90</v>
      </c>
      <c r="D81" s="1" t="s">
        <v>3</v>
      </c>
      <c r="E81" s="4">
        <v>172118</v>
      </c>
    </row>
    <row r="82" spans="1:5" ht="12.75" customHeight="1">
      <c r="A82" s="25" t="s">
        <v>4</v>
      </c>
      <c r="B82" s="28">
        <v>75803</v>
      </c>
      <c r="C82" s="25" t="s">
        <v>93</v>
      </c>
      <c r="D82" s="25" t="s">
        <v>3</v>
      </c>
      <c r="E82" s="27">
        <f>SUM(E83:E83)</f>
        <v>29099</v>
      </c>
    </row>
    <row r="83" spans="1:5" ht="12.75" customHeight="1">
      <c r="A83" s="2" t="s">
        <v>5</v>
      </c>
      <c r="B83" s="36" t="s">
        <v>89</v>
      </c>
      <c r="C83" s="22" t="s">
        <v>90</v>
      </c>
      <c r="D83" s="1" t="s">
        <v>3</v>
      </c>
      <c r="E83" s="4">
        <v>29099</v>
      </c>
    </row>
    <row r="84" spans="1:5" ht="12.75" customHeight="1">
      <c r="A84" s="25" t="s">
        <v>4</v>
      </c>
      <c r="B84" s="28">
        <v>75806</v>
      </c>
      <c r="C84" s="25" t="s">
        <v>94</v>
      </c>
      <c r="D84" s="25" t="s">
        <v>3</v>
      </c>
      <c r="E84" s="27">
        <f>SUM(E85:E85)</f>
        <v>20742</v>
      </c>
    </row>
    <row r="85" spans="1:5" ht="12.75" customHeight="1">
      <c r="A85" s="2" t="s">
        <v>5</v>
      </c>
      <c r="B85" s="36" t="s">
        <v>89</v>
      </c>
      <c r="C85" s="22" t="s">
        <v>90</v>
      </c>
      <c r="D85" s="1" t="s">
        <v>3</v>
      </c>
      <c r="E85" s="4">
        <v>20742</v>
      </c>
    </row>
    <row r="86" spans="1:3" ht="12.75" customHeight="1">
      <c r="A86" s="2"/>
      <c r="B86" s="36"/>
      <c r="C86" s="22"/>
    </row>
    <row r="87" ht="15" customHeight="1">
      <c r="C87" s="11" t="s">
        <v>14</v>
      </c>
    </row>
    <row r="88" spans="2:3" ht="12.75" customHeight="1">
      <c r="B88" s="3"/>
      <c r="C88" s="11"/>
    </row>
    <row r="89" spans="1:5" s="29" customFormat="1" ht="18.75" customHeight="1">
      <c r="A89" s="30" t="s">
        <v>20</v>
      </c>
      <c r="B89" s="31"/>
      <c r="E89" s="32"/>
    </row>
    <row r="90" spans="1:5" s="13" customFormat="1" ht="12.75" customHeight="1">
      <c r="A90" s="12"/>
      <c r="B90" s="17"/>
      <c r="E90" s="14"/>
    </row>
    <row r="91" spans="1:5" s="13" customFormat="1" ht="12.75" customHeight="1">
      <c r="A91" s="23" t="s">
        <v>2</v>
      </c>
      <c r="B91" s="24" t="s">
        <v>38</v>
      </c>
      <c r="C91" s="23" t="s">
        <v>39</v>
      </c>
      <c r="D91" s="23" t="s">
        <v>3</v>
      </c>
      <c r="E91" s="15">
        <f>E92</f>
        <v>635</v>
      </c>
    </row>
    <row r="92" spans="1:5" s="13" customFormat="1" ht="12.75" customHeight="1">
      <c r="A92" s="25" t="s">
        <v>4</v>
      </c>
      <c r="B92" s="26" t="s">
        <v>40</v>
      </c>
      <c r="C92" s="25" t="s">
        <v>41</v>
      </c>
      <c r="D92" s="25" t="s">
        <v>3</v>
      </c>
      <c r="E92" s="27">
        <f>E93+E94</f>
        <v>635</v>
      </c>
    </row>
    <row r="93" spans="1:5" s="13" customFormat="1" ht="12.75" customHeight="1">
      <c r="A93" s="2" t="s">
        <v>5</v>
      </c>
      <c r="B93" s="36" t="s">
        <v>115</v>
      </c>
      <c r="C93" s="22" t="s">
        <v>74</v>
      </c>
      <c r="D93" s="1" t="s">
        <v>3</v>
      </c>
      <c r="E93" s="4">
        <v>635</v>
      </c>
    </row>
    <row r="94" spans="1:5" s="13" customFormat="1" ht="12.75" customHeight="1">
      <c r="A94" s="12"/>
      <c r="B94" s="17"/>
      <c r="E94" s="14"/>
    </row>
    <row r="95" spans="1:5" ht="12.75" customHeight="1">
      <c r="A95" s="23" t="s">
        <v>2</v>
      </c>
      <c r="B95" s="24" t="s">
        <v>43</v>
      </c>
      <c r="C95" s="23" t="s">
        <v>44</v>
      </c>
      <c r="D95" s="23" t="s">
        <v>3</v>
      </c>
      <c r="E95" s="15">
        <f>E96+E98</f>
        <v>4226</v>
      </c>
    </row>
    <row r="96" spans="1:5" ht="12.75" customHeight="1">
      <c r="A96" s="25" t="s">
        <v>4</v>
      </c>
      <c r="B96" s="26" t="s">
        <v>45</v>
      </c>
      <c r="C96" s="25" t="s">
        <v>46</v>
      </c>
      <c r="D96" s="25" t="s">
        <v>3</v>
      </c>
      <c r="E96" s="27">
        <f>SUM(E97:E97)</f>
        <v>1176</v>
      </c>
    </row>
    <row r="97" spans="1:5" ht="12.75" customHeight="1">
      <c r="A97" s="2" t="s">
        <v>5</v>
      </c>
      <c r="B97" s="18" t="s">
        <v>42</v>
      </c>
      <c r="C97" s="1" t="s">
        <v>22</v>
      </c>
      <c r="D97" s="1" t="s">
        <v>3</v>
      </c>
      <c r="E97" s="4">
        <v>1176</v>
      </c>
    </row>
    <row r="98" spans="1:5" ht="12.75" customHeight="1">
      <c r="A98" s="25" t="s">
        <v>4</v>
      </c>
      <c r="B98" s="26" t="s">
        <v>47</v>
      </c>
      <c r="C98" s="25" t="s">
        <v>48</v>
      </c>
      <c r="D98" s="25" t="s">
        <v>3</v>
      </c>
      <c r="E98" s="27">
        <f>E99+E100</f>
        <v>3050</v>
      </c>
    </row>
    <row r="99" spans="1:5" ht="12.75" customHeight="1">
      <c r="A99" s="2" t="s">
        <v>5</v>
      </c>
      <c r="B99" s="18" t="s">
        <v>49</v>
      </c>
      <c r="C99" s="1" t="s">
        <v>31</v>
      </c>
      <c r="D99" s="1" t="s">
        <v>3</v>
      </c>
      <c r="E99" s="4">
        <v>10</v>
      </c>
    </row>
    <row r="100" spans="1:5" ht="12.75" customHeight="1">
      <c r="A100" s="2" t="s">
        <v>5</v>
      </c>
      <c r="B100" s="18" t="s">
        <v>50</v>
      </c>
      <c r="C100" s="1" t="s">
        <v>51</v>
      </c>
      <c r="D100" s="1" t="s">
        <v>3</v>
      </c>
      <c r="E100" s="4">
        <v>3040</v>
      </c>
    </row>
    <row r="101" spans="1:2" ht="12.75" customHeight="1">
      <c r="A101" s="2"/>
      <c r="B101" s="18"/>
    </row>
    <row r="102" spans="1:5" ht="12.75" customHeight="1">
      <c r="A102" s="23" t="s">
        <v>2</v>
      </c>
      <c r="B102" s="11">
        <v>757</v>
      </c>
      <c r="C102" s="23" t="s">
        <v>68</v>
      </c>
      <c r="D102" s="23" t="s">
        <v>3</v>
      </c>
      <c r="E102" s="15">
        <f>E103</f>
        <v>43756</v>
      </c>
    </row>
    <row r="103" spans="1:5" ht="12.75" customHeight="1">
      <c r="A103" s="25" t="s">
        <v>4</v>
      </c>
      <c r="B103" s="28">
        <v>75704</v>
      </c>
      <c r="C103" s="25" t="s">
        <v>69</v>
      </c>
      <c r="D103" s="25" t="s">
        <v>3</v>
      </c>
      <c r="E103" s="27">
        <f>SUM(E105:E105)</f>
        <v>43756</v>
      </c>
    </row>
    <row r="104" spans="1:5" ht="12.75" customHeight="1">
      <c r="A104" s="25"/>
      <c r="B104" s="28"/>
      <c r="C104" s="25" t="s">
        <v>112</v>
      </c>
      <c r="D104" s="25"/>
      <c r="E104" s="27"/>
    </row>
    <row r="105" spans="1:5" ht="12.75" customHeight="1">
      <c r="A105" s="20" t="s">
        <v>5</v>
      </c>
      <c r="B105" s="21">
        <v>8040</v>
      </c>
      <c r="C105" s="1" t="s">
        <v>70</v>
      </c>
      <c r="D105" s="22" t="s">
        <v>3</v>
      </c>
      <c r="E105" s="4">
        <v>43756</v>
      </c>
    </row>
    <row r="106" spans="1:2" ht="12.75" customHeight="1">
      <c r="A106" s="2"/>
      <c r="B106" s="18"/>
    </row>
    <row r="107" spans="1:5" ht="12.75" customHeight="1">
      <c r="A107" s="23" t="s">
        <v>2</v>
      </c>
      <c r="B107" s="11">
        <v>801</v>
      </c>
      <c r="C107" s="23" t="s">
        <v>35</v>
      </c>
      <c r="D107" s="23" t="s">
        <v>3</v>
      </c>
      <c r="E107" s="15">
        <f>E108+E110</f>
        <v>8433</v>
      </c>
    </row>
    <row r="108" spans="1:5" s="25" customFormat="1" ht="12.75" customHeight="1">
      <c r="A108" s="25" t="s">
        <v>4</v>
      </c>
      <c r="B108" s="28">
        <v>80120</v>
      </c>
      <c r="C108" s="25" t="s">
        <v>55</v>
      </c>
      <c r="D108" s="25" t="s">
        <v>3</v>
      </c>
      <c r="E108" s="27">
        <f>SUM(E109:E109)</f>
        <v>400</v>
      </c>
    </row>
    <row r="109" spans="1:5" ht="12.75" customHeight="1">
      <c r="A109" s="20" t="s">
        <v>5</v>
      </c>
      <c r="B109" s="21">
        <v>4300</v>
      </c>
      <c r="C109" s="1" t="s">
        <v>22</v>
      </c>
      <c r="D109" s="22" t="s">
        <v>3</v>
      </c>
      <c r="E109" s="4">
        <v>400</v>
      </c>
    </row>
    <row r="110" spans="1:5" ht="12.75" customHeight="1">
      <c r="A110" s="25" t="s">
        <v>4</v>
      </c>
      <c r="B110" s="28">
        <v>80130</v>
      </c>
      <c r="C110" s="25" t="s">
        <v>21</v>
      </c>
      <c r="D110" s="25" t="s">
        <v>3</v>
      </c>
      <c r="E110" s="27">
        <f>SUM(E111:E113)</f>
        <v>8033</v>
      </c>
    </row>
    <row r="111" spans="1:5" ht="12.75" customHeight="1">
      <c r="A111" s="2" t="s">
        <v>5</v>
      </c>
      <c r="B111" s="3">
        <v>4210</v>
      </c>
      <c r="C111" s="1" t="s">
        <v>62</v>
      </c>
      <c r="D111" s="1" t="s">
        <v>3</v>
      </c>
      <c r="E111" s="4">
        <v>1738</v>
      </c>
    </row>
    <row r="112" spans="1:5" ht="12.75" customHeight="1">
      <c r="A112" s="20" t="s">
        <v>5</v>
      </c>
      <c r="B112" s="21">
        <v>4240</v>
      </c>
      <c r="C112" s="1" t="s">
        <v>58</v>
      </c>
      <c r="D112" s="22" t="s">
        <v>3</v>
      </c>
      <c r="E112" s="4">
        <v>2263</v>
      </c>
    </row>
    <row r="113" spans="1:5" ht="12.75" customHeight="1">
      <c r="A113" s="20" t="s">
        <v>5</v>
      </c>
      <c r="B113" s="21">
        <v>4440</v>
      </c>
      <c r="C113" s="1" t="s">
        <v>64</v>
      </c>
      <c r="D113" s="22" t="s">
        <v>3</v>
      </c>
      <c r="E113" s="4">
        <v>4032</v>
      </c>
    </row>
    <row r="114" spans="1:4" ht="15.75" customHeight="1">
      <c r="A114" s="20"/>
      <c r="B114" s="21"/>
      <c r="D114" s="22"/>
    </row>
    <row r="115" spans="1:5" ht="12.75" customHeight="1">
      <c r="A115" s="23" t="s">
        <v>2</v>
      </c>
      <c r="B115" s="11">
        <v>851</v>
      </c>
      <c r="C115" s="23" t="s">
        <v>66</v>
      </c>
      <c r="D115" s="23" t="s">
        <v>3</v>
      </c>
      <c r="E115" s="15">
        <f>E116</f>
        <v>27500</v>
      </c>
    </row>
    <row r="116" spans="1:5" ht="12.75" customHeight="1">
      <c r="A116" s="25" t="s">
        <v>4</v>
      </c>
      <c r="B116" s="28">
        <v>85111</v>
      </c>
      <c r="C116" s="25" t="s">
        <v>67</v>
      </c>
      <c r="D116" s="25" t="s">
        <v>3</v>
      </c>
      <c r="E116" s="27">
        <f>SUM(E117:E117)</f>
        <v>27500</v>
      </c>
    </row>
    <row r="117" spans="1:5" ht="12.75" customHeight="1">
      <c r="A117" s="2" t="s">
        <v>5</v>
      </c>
      <c r="B117" s="36" t="s">
        <v>124</v>
      </c>
      <c r="C117" s="22" t="s">
        <v>121</v>
      </c>
      <c r="D117" s="1" t="s">
        <v>3</v>
      </c>
      <c r="E117" s="4">
        <v>27500</v>
      </c>
    </row>
    <row r="118" spans="1:3" ht="12.75" customHeight="1">
      <c r="A118" s="2"/>
      <c r="B118" s="36"/>
      <c r="C118" s="22" t="s">
        <v>122</v>
      </c>
    </row>
    <row r="119" spans="1:4" ht="12.75" customHeight="1">
      <c r="A119" s="20"/>
      <c r="B119" s="21"/>
      <c r="D119" s="22"/>
    </row>
    <row r="120" spans="1:5" ht="12.75" customHeight="1">
      <c r="A120" s="23" t="s">
        <v>2</v>
      </c>
      <c r="B120" s="11">
        <v>854</v>
      </c>
      <c r="C120" s="23" t="s">
        <v>61</v>
      </c>
      <c r="D120" s="23" t="s">
        <v>3</v>
      </c>
      <c r="E120" s="15">
        <f>E121</f>
        <v>2561</v>
      </c>
    </row>
    <row r="121" spans="1:5" ht="12.75" customHeight="1">
      <c r="A121" s="25" t="s">
        <v>4</v>
      </c>
      <c r="B121" s="28">
        <v>85410</v>
      </c>
      <c r="C121" s="25" t="s">
        <v>60</v>
      </c>
      <c r="D121" s="25" t="s">
        <v>3</v>
      </c>
      <c r="E121" s="27">
        <f>SUM(E122:E124)</f>
        <v>2561</v>
      </c>
    </row>
    <row r="122" spans="1:5" ht="12.75" customHeight="1">
      <c r="A122" s="20" t="s">
        <v>5</v>
      </c>
      <c r="B122" s="21">
        <v>4040</v>
      </c>
      <c r="C122" s="1" t="s">
        <v>65</v>
      </c>
      <c r="D122" s="22" t="s">
        <v>3</v>
      </c>
      <c r="E122" s="4">
        <v>603</v>
      </c>
    </row>
    <row r="123" spans="1:5" ht="12.75" customHeight="1">
      <c r="A123" s="2" t="s">
        <v>5</v>
      </c>
      <c r="B123" s="3">
        <v>4210</v>
      </c>
      <c r="C123" s="1" t="s">
        <v>62</v>
      </c>
      <c r="D123" s="1" t="s">
        <v>3</v>
      </c>
      <c r="E123" s="4">
        <f>1168+705</f>
        <v>1873</v>
      </c>
    </row>
    <row r="124" spans="1:5" ht="12.75" customHeight="1">
      <c r="A124" s="2" t="s">
        <v>5</v>
      </c>
      <c r="B124" s="3">
        <v>4300</v>
      </c>
      <c r="C124" s="1" t="s">
        <v>22</v>
      </c>
      <c r="D124" s="1" t="s">
        <v>3</v>
      </c>
      <c r="E124" s="4">
        <f>52+33</f>
        <v>85</v>
      </c>
    </row>
    <row r="125" spans="1:3" ht="12.75" customHeight="1">
      <c r="A125" s="2"/>
      <c r="B125" s="21"/>
      <c r="C125" s="22"/>
    </row>
    <row r="126" spans="1:5" ht="18.75" customHeight="1">
      <c r="A126" s="30" t="s">
        <v>111</v>
      </c>
      <c r="B126" s="31"/>
      <c r="C126" s="29"/>
      <c r="D126" s="29"/>
      <c r="E126" s="32"/>
    </row>
    <row r="127" spans="1:5" ht="12" customHeight="1">
      <c r="A127" s="12"/>
      <c r="B127" s="17"/>
      <c r="C127" s="13"/>
      <c r="D127" s="13"/>
      <c r="E127" s="14"/>
    </row>
    <row r="128" spans="1:5" ht="12.75" customHeight="1">
      <c r="A128" s="23" t="s">
        <v>2</v>
      </c>
      <c r="B128" s="24" t="s">
        <v>38</v>
      </c>
      <c r="C128" s="23" t="s">
        <v>39</v>
      </c>
      <c r="D128" s="23" t="s">
        <v>3</v>
      </c>
      <c r="E128" s="15">
        <f>E129</f>
        <v>32072</v>
      </c>
    </row>
    <row r="129" spans="1:5" ht="12.75" customHeight="1">
      <c r="A129" s="25" t="s">
        <v>4</v>
      </c>
      <c r="B129" s="26" t="s">
        <v>40</v>
      </c>
      <c r="C129" s="25" t="s">
        <v>41</v>
      </c>
      <c r="D129" s="25" t="s">
        <v>3</v>
      </c>
      <c r="E129" s="27">
        <f>SUM(E130:E130)</f>
        <v>32072</v>
      </c>
    </row>
    <row r="130" spans="1:5" ht="12.75" customHeight="1">
      <c r="A130" s="2" t="s">
        <v>5</v>
      </c>
      <c r="B130" s="18" t="s">
        <v>42</v>
      </c>
      <c r="C130" s="22" t="s">
        <v>22</v>
      </c>
      <c r="D130" s="1" t="s">
        <v>3</v>
      </c>
      <c r="E130" s="4">
        <f>11330+20742</f>
        <v>32072</v>
      </c>
    </row>
    <row r="131" spans="1:3" ht="11.25" customHeight="1">
      <c r="A131" s="2"/>
      <c r="B131" s="18"/>
      <c r="C131" s="22"/>
    </row>
    <row r="132" spans="1:5" ht="12.75" customHeight="1">
      <c r="A132" s="23" t="s">
        <v>2</v>
      </c>
      <c r="B132" s="24" t="s">
        <v>97</v>
      </c>
      <c r="C132" s="23" t="s">
        <v>23</v>
      </c>
      <c r="D132" s="23" t="s">
        <v>3</v>
      </c>
      <c r="E132" s="15">
        <f>E133</f>
        <v>33463</v>
      </c>
    </row>
    <row r="133" spans="1:5" ht="12.75" customHeight="1">
      <c r="A133" s="25" t="s">
        <v>4</v>
      </c>
      <c r="B133" s="26" t="s">
        <v>98</v>
      </c>
      <c r="C133" s="25" t="s">
        <v>24</v>
      </c>
      <c r="D133" s="25" t="s">
        <v>3</v>
      </c>
      <c r="E133" s="27">
        <f>SUM(E134:E135)</f>
        <v>33463</v>
      </c>
    </row>
    <row r="134" spans="1:5" ht="12.75" customHeight="1">
      <c r="A134" s="2" t="s">
        <v>5</v>
      </c>
      <c r="B134" s="18" t="s">
        <v>99</v>
      </c>
      <c r="C134" s="22" t="s">
        <v>62</v>
      </c>
      <c r="D134" s="1" t="s">
        <v>3</v>
      </c>
      <c r="E134" s="4">
        <v>20525</v>
      </c>
    </row>
    <row r="135" spans="1:5" ht="12.75" customHeight="1">
      <c r="A135" s="2" t="s">
        <v>5</v>
      </c>
      <c r="B135" s="18" t="s">
        <v>100</v>
      </c>
      <c r="C135" s="22" t="s">
        <v>101</v>
      </c>
      <c r="D135" s="1" t="s">
        <v>3</v>
      </c>
      <c r="E135" s="4">
        <v>12938</v>
      </c>
    </row>
    <row r="136" spans="1:3" ht="11.25" customHeight="1">
      <c r="A136" s="2"/>
      <c r="B136" s="18"/>
      <c r="C136" s="22"/>
    </row>
    <row r="137" spans="1:5" ht="12.75" customHeight="1">
      <c r="A137" s="23" t="s">
        <v>2</v>
      </c>
      <c r="B137" s="11">
        <v>801</v>
      </c>
      <c r="C137" s="23" t="s">
        <v>35</v>
      </c>
      <c r="D137" s="23" t="s">
        <v>3</v>
      </c>
      <c r="E137" s="15">
        <f>E146+E138+E143</f>
        <v>140802</v>
      </c>
    </row>
    <row r="138" spans="1:5" s="25" customFormat="1" ht="12.75" customHeight="1">
      <c r="A138" s="25" t="s">
        <v>4</v>
      </c>
      <c r="B138" s="28">
        <v>80120</v>
      </c>
      <c r="C138" s="25" t="s">
        <v>55</v>
      </c>
      <c r="D138" s="25" t="s">
        <v>3</v>
      </c>
      <c r="E138" s="27">
        <f>SUM(E139:E142)</f>
        <v>76000</v>
      </c>
    </row>
    <row r="139" spans="1:5" ht="12.75" customHeight="1">
      <c r="A139" s="20" t="s">
        <v>5</v>
      </c>
      <c r="B139" s="21">
        <v>2540</v>
      </c>
      <c r="C139" s="1" t="s">
        <v>102</v>
      </c>
      <c r="D139" s="22" t="s">
        <v>3</v>
      </c>
      <c r="E139" s="4">
        <f>46000</f>
        <v>46000</v>
      </c>
    </row>
    <row r="140" spans="2:3" ht="12.75" customHeight="1">
      <c r="B140" s="3"/>
      <c r="C140" s="1" t="s">
        <v>103</v>
      </c>
    </row>
    <row r="141" spans="1:5" ht="12.75" customHeight="1">
      <c r="A141" s="2" t="s">
        <v>5</v>
      </c>
      <c r="B141" s="3">
        <v>4260</v>
      </c>
      <c r="C141" s="1" t="s">
        <v>63</v>
      </c>
      <c r="D141" s="1" t="s">
        <v>3</v>
      </c>
      <c r="E141" s="4">
        <v>10000</v>
      </c>
    </row>
    <row r="142" spans="1:5" ht="12.75" customHeight="1">
      <c r="A142" s="2" t="s">
        <v>5</v>
      </c>
      <c r="B142" s="3">
        <v>4270</v>
      </c>
      <c r="C142" s="1" t="s">
        <v>104</v>
      </c>
      <c r="D142" s="1" t="s">
        <v>3</v>
      </c>
      <c r="E142" s="4">
        <v>20000</v>
      </c>
    </row>
    <row r="143" spans="1:5" ht="12.75" customHeight="1">
      <c r="A143" s="25" t="s">
        <v>4</v>
      </c>
      <c r="B143" s="28">
        <v>80123</v>
      </c>
      <c r="C143" s="25" t="s">
        <v>108</v>
      </c>
      <c r="D143" s="25" t="s">
        <v>3</v>
      </c>
      <c r="E143" s="27">
        <f>SUM(E144:E144)</f>
        <v>34000</v>
      </c>
    </row>
    <row r="144" spans="1:5" ht="12.75" customHeight="1">
      <c r="A144" s="20" t="s">
        <v>5</v>
      </c>
      <c r="B144" s="21">
        <v>2540</v>
      </c>
      <c r="C144" s="1" t="s">
        <v>102</v>
      </c>
      <c r="D144" s="22" t="s">
        <v>3</v>
      </c>
      <c r="E144" s="4">
        <v>34000</v>
      </c>
    </row>
    <row r="145" spans="2:3" ht="12.75" customHeight="1">
      <c r="B145" s="3"/>
      <c r="C145" s="1" t="s">
        <v>103</v>
      </c>
    </row>
    <row r="146" spans="1:5" ht="12.75" customHeight="1">
      <c r="A146" s="25" t="s">
        <v>4</v>
      </c>
      <c r="B146" s="28">
        <v>80130</v>
      </c>
      <c r="C146" s="25" t="s">
        <v>21</v>
      </c>
      <c r="D146" s="25" t="s">
        <v>3</v>
      </c>
      <c r="E146" s="27">
        <f>SUM(E147:E149)</f>
        <v>30802</v>
      </c>
    </row>
    <row r="147" spans="1:5" ht="12.75" customHeight="1">
      <c r="A147" s="20" t="s">
        <v>5</v>
      </c>
      <c r="B147" s="21">
        <v>4040</v>
      </c>
      <c r="C147" s="1" t="s">
        <v>65</v>
      </c>
      <c r="D147" s="22" t="s">
        <v>3</v>
      </c>
      <c r="E147" s="4">
        <v>4635</v>
      </c>
    </row>
    <row r="148" spans="1:5" ht="12.75" customHeight="1">
      <c r="A148" s="2" t="s">
        <v>5</v>
      </c>
      <c r="B148" s="3">
        <v>4260</v>
      </c>
      <c r="C148" s="1" t="s">
        <v>63</v>
      </c>
      <c r="D148" s="1" t="s">
        <v>3</v>
      </c>
      <c r="E148" s="4">
        <v>15262</v>
      </c>
    </row>
    <row r="149" spans="1:5" ht="12.75" customHeight="1">
      <c r="A149" s="2" t="s">
        <v>5</v>
      </c>
      <c r="B149" s="21">
        <v>4300</v>
      </c>
      <c r="C149" s="22" t="s">
        <v>22</v>
      </c>
      <c r="D149" s="1" t="s">
        <v>3</v>
      </c>
      <c r="E149" s="4">
        <v>10905</v>
      </c>
    </row>
    <row r="150" spans="1:3" ht="11.25" customHeight="1">
      <c r="A150" s="2"/>
      <c r="B150" s="18"/>
      <c r="C150" s="22"/>
    </row>
    <row r="151" spans="1:5" ht="12.75" customHeight="1">
      <c r="A151" s="23" t="s">
        <v>2</v>
      </c>
      <c r="B151" s="11">
        <v>851</v>
      </c>
      <c r="C151" s="23" t="s">
        <v>66</v>
      </c>
      <c r="D151" s="23" t="s">
        <v>3</v>
      </c>
      <c r="E151" s="15">
        <f>E152</f>
        <v>343756</v>
      </c>
    </row>
    <row r="152" spans="1:5" ht="12.75" customHeight="1">
      <c r="A152" s="25" t="s">
        <v>4</v>
      </c>
      <c r="B152" s="28">
        <v>85111</v>
      </c>
      <c r="C152" s="25" t="s">
        <v>67</v>
      </c>
      <c r="D152" s="25" t="s">
        <v>3</v>
      </c>
      <c r="E152" s="27">
        <f>SUM(E153:E154)</f>
        <v>343756</v>
      </c>
    </row>
    <row r="153" spans="1:5" ht="12.75" customHeight="1">
      <c r="A153" s="20" t="s">
        <v>5</v>
      </c>
      <c r="B153" s="21">
        <v>4300</v>
      </c>
      <c r="C153" s="1" t="s">
        <v>22</v>
      </c>
      <c r="D153" s="22" t="s">
        <v>3</v>
      </c>
      <c r="E153" s="4">
        <v>43756</v>
      </c>
    </row>
    <row r="154" spans="1:5" ht="12.75" customHeight="1">
      <c r="A154" s="20" t="s">
        <v>5</v>
      </c>
      <c r="B154" s="21">
        <v>6050</v>
      </c>
      <c r="C154" s="1" t="s">
        <v>74</v>
      </c>
      <c r="D154" s="22" t="s">
        <v>3</v>
      </c>
      <c r="E154" s="4">
        <v>300000</v>
      </c>
    </row>
    <row r="155" spans="1:4" ht="11.25" customHeight="1">
      <c r="A155" s="20"/>
      <c r="B155" s="21"/>
      <c r="D155" s="22"/>
    </row>
    <row r="156" spans="1:5" ht="12.75" customHeight="1">
      <c r="A156" s="23" t="s">
        <v>2</v>
      </c>
      <c r="B156" s="11">
        <v>854</v>
      </c>
      <c r="C156" s="23" t="s">
        <v>61</v>
      </c>
      <c r="D156" s="23" t="s">
        <v>3</v>
      </c>
      <c r="E156" s="15">
        <f>E164+E157+E160</f>
        <v>33879</v>
      </c>
    </row>
    <row r="157" spans="1:5" ht="12.75" customHeight="1">
      <c r="A157" s="25" t="s">
        <v>4</v>
      </c>
      <c r="B157" s="28">
        <v>85403</v>
      </c>
      <c r="C157" s="25" t="s">
        <v>105</v>
      </c>
      <c r="D157" s="25" t="s">
        <v>3</v>
      </c>
      <c r="E157" s="27">
        <f>SUM(E158:E159)</f>
        <v>8000</v>
      </c>
    </row>
    <row r="158" spans="1:5" ht="12.75" customHeight="1">
      <c r="A158" s="20" t="s">
        <v>5</v>
      </c>
      <c r="B158" s="21">
        <v>4210</v>
      </c>
      <c r="C158" s="1" t="s">
        <v>62</v>
      </c>
      <c r="D158" s="22" t="s">
        <v>3</v>
      </c>
      <c r="E158" s="4">
        <v>4000</v>
      </c>
    </row>
    <row r="159" spans="1:5" ht="12.75" customHeight="1">
      <c r="A159" s="2" t="s">
        <v>5</v>
      </c>
      <c r="B159" s="3">
        <v>4260</v>
      </c>
      <c r="C159" s="1" t="s">
        <v>63</v>
      </c>
      <c r="D159" s="1" t="s">
        <v>3</v>
      </c>
      <c r="E159" s="4">
        <v>4000</v>
      </c>
    </row>
    <row r="160" spans="1:5" ht="12.75" customHeight="1">
      <c r="A160" s="25" t="s">
        <v>4</v>
      </c>
      <c r="B160" s="28">
        <v>85406</v>
      </c>
      <c r="C160" s="25" t="s">
        <v>106</v>
      </c>
      <c r="D160" s="25" t="s">
        <v>3</v>
      </c>
      <c r="E160" s="27">
        <f>SUM(E162:E163)</f>
        <v>3000</v>
      </c>
    </row>
    <row r="161" spans="1:5" ht="12.75" customHeight="1">
      <c r="A161" s="25"/>
      <c r="B161" s="28"/>
      <c r="C161" s="25" t="s">
        <v>107</v>
      </c>
      <c r="D161" s="25"/>
      <c r="E161" s="27"/>
    </row>
    <row r="162" spans="1:5" ht="12.75" customHeight="1">
      <c r="A162" s="20" t="s">
        <v>5</v>
      </c>
      <c r="B162" s="21">
        <v>4210</v>
      </c>
      <c r="C162" s="1" t="s">
        <v>62</v>
      </c>
      <c r="D162" s="22" t="s">
        <v>3</v>
      </c>
      <c r="E162" s="4">
        <v>2000</v>
      </c>
    </row>
    <row r="163" spans="1:5" ht="12.75" customHeight="1">
      <c r="A163" s="2" t="s">
        <v>5</v>
      </c>
      <c r="B163" s="3">
        <v>4300</v>
      </c>
      <c r="C163" s="22" t="s">
        <v>22</v>
      </c>
      <c r="D163" s="1" t="s">
        <v>3</v>
      </c>
      <c r="E163" s="4">
        <v>1000</v>
      </c>
    </row>
    <row r="164" spans="1:5" ht="12.75" customHeight="1">
      <c r="A164" s="25" t="s">
        <v>4</v>
      </c>
      <c r="B164" s="28">
        <v>85410</v>
      </c>
      <c r="C164" s="25" t="s">
        <v>60</v>
      </c>
      <c r="D164" s="25" t="s">
        <v>3</v>
      </c>
      <c r="E164" s="27">
        <f>SUM(E165:E166)</f>
        <v>22879</v>
      </c>
    </row>
    <row r="165" spans="1:5" ht="12.75" customHeight="1">
      <c r="A165" s="20" t="s">
        <v>5</v>
      </c>
      <c r="B165" s="21">
        <v>4010</v>
      </c>
      <c r="C165" s="1" t="s">
        <v>31</v>
      </c>
      <c r="D165" s="22" t="s">
        <v>3</v>
      </c>
      <c r="E165" s="4">
        <v>14118</v>
      </c>
    </row>
    <row r="166" spans="1:5" ht="12.75" customHeight="1">
      <c r="A166" s="2" t="s">
        <v>5</v>
      </c>
      <c r="B166" s="3">
        <v>4260</v>
      </c>
      <c r="C166" s="1" t="s">
        <v>63</v>
      </c>
      <c r="D166" s="1" t="s">
        <v>3</v>
      </c>
      <c r="E166" s="4">
        <v>8761</v>
      </c>
    </row>
    <row r="167" spans="1:2" ht="11.25" customHeight="1">
      <c r="A167" s="2"/>
      <c r="B167" s="18"/>
    </row>
    <row r="168" spans="1:5" ht="12.75" customHeight="1">
      <c r="A168" s="23" t="s">
        <v>2</v>
      </c>
      <c r="B168" s="11">
        <v>926</v>
      </c>
      <c r="C168" s="23" t="s">
        <v>56</v>
      </c>
      <c r="D168" s="23" t="s">
        <v>3</v>
      </c>
      <c r="E168" s="15">
        <f>E169</f>
        <v>400</v>
      </c>
    </row>
    <row r="169" spans="1:5" ht="12.75" customHeight="1">
      <c r="A169" s="25" t="s">
        <v>4</v>
      </c>
      <c r="B169" s="28">
        <v>92605</v>
      </c>
      <c r="C169" s="25" t="s">
        <v>57</v>
      </c>
      <c r="D169" s="25" t="s">
        <v>3</v>
      </c>
      <c r="E169" s="27">
        <f>SUM(E170:E170)</f>
        <v>400</v>
      </c>
    </row>
    <row r="170" spans="1:5" ht="12.75" customHeight="1">
      <c r="A170" s="20" t="s">
        <v>5</v>
      </c>
      <c r="B170" s="21">
        <v>4300</v>
      </c>
      <c r="C170" s="22" t="s">
        <v>22</v>
      </c>
      <c r="D170" s="22" t="s">
        <v>3</v>
      </c>
      <c r="E170" s="4">
        <v>400</v>
      </c>
    </row>
    <row r="171" spans="1:3" ht="11.25" customHeight="1">
      <c r="A171" s="2"/>
      <c r="B171" s="21"/>
      <c r="C171" s="22"/>
    </row>
    <row r="172" spans="1:3" ht="13.5" customHeight="1">
      <c r="A172" s="2"/>
      <c r="B172" s="3"/>
      <c r="C172" s="11" t="s">
        <v>16</v>
      </c>
    </row>
    <row r="173" spans="2:3" ht="11.25" customHeight="1">
      <c r="B173" s="3"/>
      <c r="C173" s="11"/>
    </row>
    <row r="174" spans="1:2" ht="12.75" customHeight="1">
      <c r="A174" s="1" t="s">
        <v>8</v>
      </c>
      <c r="B174" s="3"/>
    </row>
    <row r="175" ht="11.25" customHeight="1">
      <c r="B175" s="3"/>
    </row>
    <row r="176" spans="2:5" ht="12.75" customHeight="1">
      <c r="B176" s="3"/>
      <c r="C176" s="1" t="s">
        <v>9</v>
      </c>
      <c r="E176" s="4">
        <f>32847634+635+3050+5834+27500+2197-13839-221959</f>
        <v>32651052</v>
      </c>
    </row>
    <row r="177" spans="2:5" ht="12.75" customHeight="1">
      <c r="B177" s="3"/>
      <c r="C177" s="1" t="s">
        <v>10</v>
      </c>
      <c r="E177" s="4">
        <f>6075408-10154+300000</f>
        <v>6365254</v>
      </c>
    </row>
    <row r="178" spans="2:5" ht="12.75" customHeight="1">
      <c r="B178" s="3"/>
      <c r="C178" s="16" t="s">
        <v>11</v>
      </c>
      <c r="E178" s="15">
        <f>SUM(E176:E177)</f>
        <v>39016306</v>
      </c>
    </row>
    <row r="179" spans="2:5" ht="12.75" customHeight="1">
      <c r="B179" s="3"/>
      <c r="C179" s="1" t="s">
        <v>12</v>
      </c>
      <c r="E179" s="4">
        <f>38890042+635+4226+43756+8433+27500+2561-32072-33463-140802-343756-33879-400</f>
        <v>38392781</v>
      </c>
    </row>
    <row r="180" spans="2:5" ht="12.75" customHeight="1">
      <c r="B180" s="3"/>
      <c r="C180" s="1" t="s">
        <v>13</v>
      </c>
      <c r="E180" s="4">
        <f>33000+600000-9475</f>
        <v>623525</v>
      </c>
    </row>
    <row r="181" spans="2:5" ht="12.75" customHeight="1">
      <c r="B181" s="3"/>
      <c r="C181" s="16" t="s">
        <v>11</v>
      </c>
      <c r="E181" s="15">
        <f>SUM(E179:E180)</f>
        <v>39016306</v>
      </c>
    </row>
    <row r="182" spans="3:5" ht="12.75" customHeight="1">
      <c r="C182" s="16"/>
      <c r="E182" s="15"/>
    </row>
    <row r="183" ht="12.75" customHeight="1">
      <c r="C183" s="11" t="s">
        <v>95</v>
      </c>
    </row>
    <row r="184" ht="12.75" customHeight="1"/>
    <row r="185" ht="12.75" customHeight="1">
      <c r="A185" s="1" t="s">
        <v>15</v>
      </c>
    </row>
    <row r="186" ht="12.75" customHeight="1"/>
    <row r="187" ht="12.75" customHeight="1">
      <c r="C187" s="11" t="s">
        <v>96</v>
      </c>
    </row>
    <row r="188" ht="12.75" customHeight="1"/>
    <row r="189" ht="12.75" customHeight="1">
      <c r="A189" s="1" t="s">
        <v>17</v>
      </c>
    </row>
    <row r="190" ht="12.75" customHeight="1"/>
    <row r="191" ht="12.75" customHeight="1">
      <c r="A191" s="1" t="s">
        <v>18</v>
      </c>
    </row>
    <row r="192" ht="12.75" customHeight="1">
      <c r="A192" s="1" t="s">
        <v>19</v>
      </c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printOptions/>
  <pageMargins left="0.85" right="0.53" top="0.61" bottom="0.79" header="0.42" footer="0.57"/>
  <pageSetup horizontalDpi="600" verticalDpi="600" orientation="portrait" paperSize="9" r:id="rId1"/>
  <rowBreaks count="1" manualBreakCount="1"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MAK</cp:lastModifiedBy>
  <cp:lastPrinted>2003-03-31T08:51:24Z</cp:lastPrinted>
  <dcterms:created xsi:type="dcterms:W3CDTF">2002-05-26T08:41:46Z</dcterms:created>
  <dcterms:modified xsi:type="dcterms:W3CDTF">2002-05-28T17:06:05Z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