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Tabela" sheetId="1" r:id="rId1"/>
    <sheet name="Treść" sheetId="2" r:id="rId2"/>
    <sheet name="Uzasadnienie " sheetId="3" r:id="rId3"/>
    <sheet name="Arkusz2" sheetId="4" r:id="rId4"/>
    <sheet name="Arkusz3" sheetId="5" r:id="rId5"/>
  </sheets>
  <definedNames/>
  <calcPr fullCalcOnLoad="1"/>
</workbook>
</file>

<file path=xl/sharedStrings.xml><?xml version="1.0" encoding="utf-8"?>
<sst xmlns="http://schemas.openxmlformats.org/spreadsheetml/2006/main" count="86" uniqueCount="73">
  <si>
    <t>Klasyf.budżet.</t>
  </si>
  <si>
    <t>Dział</t>
  </si>
  <si>
    <t>Razem</t>
  </si>
  <si>
    <t xml:space="preserve">Przychody </t>
  </si>
  <si>
    <t>Wydatki</t>
  </si>
  <si>
    <t>w tym</t>
  </si>
  <si>
    <t>razem</t>
  </si>
  <si>
    <t>pozostałe</t>
  </si>
  <si>
    <t xml:space="preserve">Nazwa </t>
  </si>
  <si>
    <t>jednostki</t>
  </si>
  <si>
    <t>organizacyjnej</t>
  </si>
  <si>
    <t>wynagr.</t>
  </si>
  <si>
    <t>i pochod.</t>
  </si>
  <si>
    <t>ZSZ Szprotawa</t>
  </si>
  <si>
    <t>Rozdz.</t>
  </si>
  <si>
    <t>ustawy o finansach publicznych</t>
  </si>
  <si>
    <t>w tym : na podstawie art..21 ust. 1</t>
  </si>
  <si>
    <t>pkt 1</t>
  </si>
  <si>
    <t>pkt 2</t>
  </si>
  <si>
    <t>pkt 3</t>
  </si>
  <si>
    <t>pkt 4</t>
  </si>
  <si>
    <t>początku</t>
  </si>
  <si>
    <t>roku</t>
  </si>
  <si>
    <t>Stan na</t>
  </si>
  <si>
    <t xml:space="preserve">Stan na </t>
  </si>
  <si>
    <t>koniec</t>
  </si>
  <si>
    <t>ZST-H Żagań</t>
  </si>
  <si>
    <t>ZSR CKU Szprotawa</t>
  </si>
  <si>
    <t>ZSM Żagań</t>
  </si>
  <si>
    <t>Komenda Straży Pożarnej</t>
  </si>
  <si>
    <t>754</t>
  </si>
  <si>
    <t>75411</t>
  </si>
  <si>
    <t>ZSO Żagań</t>
  </si>
  <si>
    <t>80130</t>
  </si>
  <si>
    <t>PPP Żagań</t>
  </si>
  <si>
    <t>854</t>
  </si>
  <si>
    <t>85406</t>
  </si>
  <si>
    <t>Powiatowy Zarząd Dróg</t>
  </si>
  <si>
    <t>600</t>
  </si>
  <si>
    <t>60014</t>
  </si>
  <si>
    <t>Załącznik nr 1</t>
  </si>
  <si>
    <t>do uchwały Rady Powiatu Żagańskiego</t>
  </si>
  <si>
    <t>Starostwo Powiatowe</t>
  </si>
  <si>
    <t>750</t>
  </si>
  <si>
    <t>75020</t>
  </si>
  <si>
    <t>Rady Powiatu Żagańskiego</t>
  </si>
  <si>
    <t xml:space="preserve">Na podstawie art.12 pkt 5 ustawy z dnia 5 czerwca 1998 roku o samorządzie powiatowym </t>
  </si>
  <si>
    <t xml:space="preserve">o finansach publicznych  z dnia 26 listopada 1998 roku (tekst jednolity Dz. U. Z 2003 roku Nr 15 </t>
  </si>
  <si>
    <t>poz. 148 ze zmianami ) uchwala się co następuje:</t>
  </si>
  <si>
    <t>§ 1</t>
  </si>
  <si>
    <t>§ 2</t>
  </si>
  <si>
    <t>Wykonanie uchwały powierza się Zarządowi Powiatu Żagańskiego.</t>
  </si>
  <si>
    <t>§ 3</t>
  </si>
  <si>
    <t>Uchwała wchodzi w życie z dniem podjęcia.</t>
  </si>
  <si>
    <t>Brak zastrzeżeń</t>
  </si>
  <si>
    <t>formalno-prawnych</t>
  </si>
  <si>
    <t>Uzasadnienie do uchwały Rady Powiatu Żagańskiego</t>
  </si>
  <si>
    <t>RK/RK</t>
  </si>
  <si>
    <t>w sprawie: zmian w przychodach i wydatkach środków specjalnych</t>
  </si>
  <si>
    <t xml:space="preserve">( tekst jednolity Dz. U. Nr 142 poz. 1592 z 2001 roku ze zmianami) oraz art. 124 ust 1 pkt 5 ustawy </t>
  </si>
  <si>
    <t>roku załącznik nr 5 otrzymuje nowe brzmienie jak załącznik nr 1 do powyższej uchwały.</t>
  </si>
  <si>
    <t xml:space="preserve">W uchwale budżetowej na rok 2004 nr XIII/7/2003 Rady Powiatu Żagańskiego z dnia 29 grudnia 2003 </t>
  </si>
  <si>
    <t>Plan przychodów i wydatków środków specjalnych na rok 2004</t>
  </si>
  <si>
    <t>ZSP Szprotawa</t>
  </si>
  <si>
    <t>ZSP Iłowa</t>
  </si>
  <si>
    <t>OSW Szprotawa</t>
  </si>
  <si>
    <t>OSW Żagań</t>
  </si>
  <si>
    <t>PPP Szprotawa</t>
  </si>
  <si>
    <t>z dnia 29 grudnia 2004 roku</t>
  </si>
  <si>
    <t>85410</t>
  </si>
  <si>
    <t>Zmian dokonuje się na wnioski Dyrektorów jednostek organizacyjnych.</t>
  </si>
  <si>
    <t>nr XXIII/3/2004  dnia 29 grudnia 2004 r</t>
  </si>
  <si>
    <t>Uchwała nr XXIII/3/2004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</si>
</sst>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ill="1" applyBorder="1" applyAlignment="1">
      <alignment/>
    </xf>
    <xf numFmtId="49" fontId="0" fillId="0" borderId="2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4" fontId="0" fillId="0" borderId="4" xfId="0" applyNumberForma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3" xfId="0" applyNumberFormat="1" applyFill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4" fontId="0" fillId="0" borderId="5" xfId="0" applyNumberForma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2" xfId="0" applyNumberForma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right"/>
    </xf>
    <xf numFmtId="4" fontId="2" fillId="0" borderId="27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workbookViewId="0" topLeftCell="A1">
      <selection activeCell="J4" sqref="J4"/>
    </sheetView>
  </sheetViews>
  <sheetFormatPr defaultColWidth="9.00390625" defaultRowHeight="12.75"/>
  <cols>
    <col min="1" max="1" width="27.75390625" style="14" customWidth="1"/>
    <col min="2" max="2" width="5.125" style="14" customWidth="1"/>
    <col min="3" max="3" width="6.75390625" style="14" customWidth="1"/>
    <col min="4" max="4" width="12.875" style="20" customWidth="1"/>
    <col min="5" max="5" width="11.125" style="14" customWidth="1"/>
    <col min="6" max="6" width="13.125" style="14" customWidth="1"/>
    <col min="7" max="7" width="11.25390625" style="14" customWidth="1"/>
    <col min="8" max="8" width="4.625" style="14" customWidth="1"/>
    <col min="9" max="9" width="4.375" style="14" customWidth="1"/>
    <col min="10" max="10" width="12.875" style="14" customWidth="1"/>
    <col min="11" max="11" width="10.125" style="14" customWidth="1"/>
    <col min="12" max="12" width="13.125" style="14" customWidth="1"/>
    <col min="13" max="13" width="11.75390625" style="14" customWidth="1"/>
    <col min="14" max="16384" width="9.125" style="14" customWidth="1"/>
  </cols>
  <sheetData>
    <row r="1" ht="12.75">
      <c r="J1" s="21" t="s">
        <v>40</v>
      </c>
    </row>
    <row r="2" ht="12.75">
      <c r="J2" s="14" t="s">
        <v>41</v>
      </c>
    </row>
    <row r="3" ht="12.75">
      <c r="J3" s="14" t="s">
        <v>71</v>
      </c>
    </row>
    <row r="5" ht="18">
      <c r="B5" s="22" t="s">
        <v>62</v>
      </c>
    </row>
    <row r="6" ht="19.5" customHeight="1" thickBot="1"/>
    <row r="7" spans="1:13" ht="13.5" thickBot="1">
      <c r="A7" s="23" t="s">
        <v>8</v>
      </c>
      <c r="B7" s="24" t="s">
        <v>0</v>
      </c>
      <c r="C7" s="25"/>
      <c r="D7" s="26" t="s">
        <v>3</v>
      </c>
      <c r="E7" s="26"/>
      <c r="F7" s="26"/>
      <c r="G7" s="26"/>
      <c r="H7" s="26"/>
      <c r="I7" s="27"/>
      <c r="J7" s="28" t="s">
        <v>4</v>
      </c>
      <c r="K7" s="26"/>
      <c r="L7" s="26"/>
      <c r="M7" s="27"/>
    </row>
    <row r="8" spans="1:13" ht="12.75">
      <c r="A8" s="29" t="s">
        <v>9</v>
      </c>
      <c r="B8" s="30"/>
      <c r="C8" s="31"/>
      <c r="D8" s="32"/>
      <c r="E8" s="33"/>
      <c r="F8" s="34" t="s">
        <v>16</v>
      </c>
      <c r="G8" s="34"/>
      <c r="H8" s="34"/>
      <c r="I8" s="34"/>
      <c r="J8" s="33"/>
      <c r="K8" s="35" t="s">
        <v>5</v>
      </c>
      <c r="L8" s="36"/>
      <c r="M8" s="37" t="s">
        <v>24</v>
      </c>
    </row>
    <row r="9" spans="1:13" ht="12.75">
      <c r="A9" s="29" t="s">
        <v>10</v>
      </c>
      <c r="B9" s="11"/>
      <c r="C9" s="12"/>
      <c r="D9" s="38" t="s">
        <v>2</v>
      </c>
      <c r="E9" s="11" t="s">
        <v>23</v>
      </c>
      <c r="F9" s="39" t="s">
        <v>15</v>
      </c>
      <c r="G9" s="39"/>
      <c r="H9" s="39"/>
      <c r="I9" s="39"/>
      <c r="J9" s="11" t="s">
        <v>6</v>
      </c>
      <c r="K9" s="40" t="s">
        <v>11</v>
      </c>
      <c r="L9" s="41"/>
      <c r="M9" s="42" t="s">
        <v>25</v>
      </c>
    </row>
    <row r="10" spans="1:13" ht="12.75">
      <c r="A10" s="43"/>
      <c r="B10" s="18" t="s">
        <v>1</v>
      </c>
      <c r="C10" s="44" t="s">
        <v>14</v>
      </c>
      <c r="D10" s="45"/>
      <c r="E10" s="11" t="s">
        <v>21</v>
      </c>
      <c r="F10" s="41"/>
      <c r="G10" s="41"/>
      <c r="H10" s="41"/>
      <c r="I10" s="46"/>
      <c r="J10" s="11"/>
      <c r="K10" s="47" t="s">
        <v>12</v>
      </c>
      <c r="L10" s="11" t="s">
        <v>7</v>
      </c>
      <c r="M10" s="42" t="s">
        <v>22</v>
      </c>
    </row>
    <row r="11" spans="1:13" ht="12.75">
      <c r="A11" s="43"/>
      <c r="B11" s="18"/>
      <c r="C11" s="44"/>
      <c r="D11" s="45"/>
      <c r="E11" s="11" t="s">
        <v>22</v>
      </c>
      <c r="F11" s="44" t="s">
        <v>17</v>
      </c>
      <c r="G11" s="18" t="s">
        <v>18</v>
      </c>
      <c r="H11" s="18" t="s">
        <v>19</v>
      </c>
      <c r="I11" s="48" t="s">
        <v>20</v>
      </c>
      <c r="J11" s="11"/>
      <c r="K11" s="39"/>
      <c r="L11" s="11"/>
      <c r="M11" s="42"/>
    </row>
    <row r="12" spans="1:13" ht="13.5" thickBot="1">
      <c r="A12" s="49"/>
      <c r="B12" s="50"/>
      <c r="C12" s="51"/>
      <c r="D12" s="52"/>
      <c r="E12" s="53"/>
      <c r="F12" s="54"/>
      <c r="G12" s="53"/>
      <c r="H12" s="53"/>
      <c r="I12" s="55"/>
      <c r="J12" s="53"/>
      <c r="K12" s="55"/>
      <c r="L12" s="53"/>
      <c r="M12" s="56"/>
    </row>
    <row r="13" spans="1:13" s="62" customFormat="1" ht="13.5" thickBot="1">
      <c r="A13" s="57">
        <v>1</v>
      </c>
      <c r="B13" s="58">
        <v>2</v>
      </c>
      <c r="C13" s="58">
        <v>3</v>
      </c>
      <c r="D13" s="59">
        <v>4</v>
      </c>
      <c r="E13" s="58">
        <v>5</v>
      </c>
      <c r="F13" s="58">
        <v>6</v>
      </c>
      <c r="G13" s="58">
        <v>7</v>
      </c>
      <c r="H13" s="58">
        <v>8</v>
      </c>
      <c r="I13" s="60">
        <v>9</v>
      </c>
      <c r="J13" s="58">
        <v>10</v>
      </c>
      <c r="K13" s="58">
        <v>11</v>
      </c>
      <c r="L13" s="58">
        <v>12</v>
      </c>
      <c r="M13" s="61">
        <v>13</v>
      </c>
    </row>
    <row r="14" spans="1:13" ht="12.75">
      <c r="A14" s="8"/>
      <c r="B14" s="18"/>
      <c r="C14" s="18"/>
      <c r="D14" s="63"/>
      <c r="E14" s="11"/>
      <c r="F14" s="33"/>
      <c r="G14" s="64"/>
      <c r="H14" s="33"/>
      <c r="I14" s="12"/>
      <c r="J14" s="11"/>
      <c r="K14" s="11"/>
      <c r="L14" s="11"/>
      <c r="M14" s="65"/>
    </row>
    <row r="15" spans="1:13" ht="12.75">
      <c r="A15" s="8" t="s">
        <v>37</v>
      </c>
      <c r="B15" s="9" t="s">
        <v>38</v>
      </c>
      <c r="C15" s="9" t="s">
        <v>39</v>
      </c>
      <c r="D15" s="10">
        <f aca="true" t="shared" si="0" ref="D15:D34">E15+F15+G15</f>
        <v>80290</v>
      </c>
      <c r="E15" s="10">
        <v>59995</v>
      </c>
      <c r="F15" s="10">
        <v>20295</v>
      </c>
      <c r="G15" s="17"/>
      <c r="H15" s="11"/>
      <c r="I15" s="12"/>
      <c r="J15" s="10">
        <f aca="true" t="shared" si="1" ref="J15:J34">K15+L15+M15</f>
        <v>80290</v>
      </c>
      <c r="K15" s="10"/>
      <c r="L15" s="10">
        <v>56976</v>
      </c>
      <c r="M15" s="13">
        <v>23314</v>
      </c>
    </row>
    <row r="16" spans="1:13" ht="12.75">
      <c r="A16" s="8" t="s">
        <v>42</v>
      </c>
      <c r="B16" s="9" t="s">
        <v>43</v>
      </c>
      <c r="C16" s="9" t="s">
        <v>44</v>
      </c>
      <c r="D16" s="10">
        <f t="shared" si="0"/>
        <v>10444</v>
      </c>
      <c r="E16" s="10">
        <v>126</v>
      </c>
      <c r="F16" s="10">
        <v>18</v>
      </c>
      <c r="G16" s="17">
        <v>10300</v>
      </c>
      <c r="H16" s="11"/>
      <c r="I16" s="12"/>
      <c r="J16" s="10">
        <f t="shared" si="1"/>
        <v>10444</v>
      </c>
      <c r="K16" s="10"/>
      <c r="L16" s="10">
        <v>10314</v>
      </c>
      <c r="M16" s="13">
        <v>130</v>
      </c>
    </row>
    <row r="17" spans="1:13" ht="12.75">
      <c r="A17" s="8" t="s">
        <v>29</v>
      </c>
      <c r="B17" s="9" t="s">
        <v>30</v>
      </c>
      <c r="C17" s="9" t="s">
        <v>31</v>
      </c>
      <c r="D17" s="10">
        <f t="shared" si="0"/>
        <v>50106</v>
      </c>
      <c r="E17" s="10">
        <v>6</v>
      </c>
      <c r="F17" s="10">
        <v>100</v>
      </c>
      <c r="G17" s="17">
        <v>50000</v>
      </c>
      <c r="H17" s="11"/>
      <c r="I17" s="12"/>
      <c r="J17" s="10">
        <f t="shared" si="1"/>
        <v>50106</v>
      </c>
      <c r="K17" s="10"/>
      <c r="L17" s="10">
        <v>50106</v>
      </c>
      <c r="M17" s="13">
        <v>0</v>
      </c>
    </row>
    <row r="18" spans="1:13" ht="12.75">
      <c r="A18" s="8" t="s">
        <v>32</v>
      </c>
      <c r="B18" s="9">
        <v>801</v>
      </c>
      <c r="C18" s="9">
        <v>80120</v>
      </c>
      <c r="D18" s="10">
        <f t="shared" si="0"/>
        <v>152383</v>
      </c>
      <c r="E18" s="10">
        <v>3183</v>
      </c>
      <c r="F18" s="10">
        <v>149200</v>
      </c>
      <c r="G18" s="17"/>
      <c r="H18" s="10"/>
      <c r="I18" s="15"/>
      <c r="J18" s="10">
        <f t="shared" si="1"/>
        <v>152383</v>
      </c>
      <c r="K18" s="16">
        <f>8800+1300</f>
        <v>10100</v>
      </c>
      <c r="L18" s="10">
        <f>19110+9500+8000+82000+700+2832</f>
        <v>122142</v>
      </c>
      <c r="M18" s="13">
        <v>20141</v>
      </c>
    </row>
    <row r="19" spans="1:13" ht="12.75">
      <c r="A19" s="8" t="s">
        <v>63</v>
      </c>
      <c r="B19" s="9">
        <v>801</v>
      </c>
      <c r="C19" s="9">
        <v>80120</v>
      </c>
      <c r="D19" s="10">
        <f t="shared" si="0"/>
        <v>27831</v>
      </c>
      <c r="E19" s="10">
        <v>8550</v>
      </c>
      <c r="F19" s="10">
        <f>11331+7950</f>
        <v>19281</v>
      </c>
      <c r="G19" s="17"/>
      <c r="H19" s="10"/>
      <c r="I19" s="15"/>
      <c r="J19" s="10">
        <f t="shared" si="1"/>
        <v>27831</v>
      </c>
      <c r="K19" s="16"/>
      <c r="L19" s="10">
        <v>26400</v>
      </c>
      <c r="M19" s="13">
        <v>1431</v>
      </c>
    </row>
    <row r="20" spans="1:13" ht="12.75">
      <c r="A20" s="8" t="s">
        <v>13</v>
      </c>
      <c r="B20" s="9">
        <v>801</v>
      </c>
      <c r="C20" s="9">
        <v>80130</v>
      </c>
      <c r="D20" s="10">
        <f t="shared" si="0"/>
        <v>101629</v>
      </c>
      <c r="E20" s="10">
        <v>4629</v>
      </c>
      <c r="F20" s="10">
        <f>20000+10000</f>
        <v>30000</v>
      </c>
      <c r="G20" s="17">
        <v>67000</v>
      </c>
      <c r="H20" s="10"/>
      <c r="I20" s="15"/>
      <c r="J20" s="10">
        <f t="shared" si="1"/>
        <v>101629</v>
      </c>
      <c r="K20" s="16">
        <f>500+200+100</f>
        <v>800</v>
      </c>
      <c r="L20" s="10">
        <f>2000+30000+2000+7000+33000+4000+16000+1000+1200</f>
        <v>96200</v>
      </c>
      <c r="M20" s="13">
        <v>4629</v>
      </c>
    </row>
    <row r="21" spans="1:13" ht="12.75">
      <c r="A21" s="8" t="s">
        <v>64</v>
      </c>
      <c r="B21" s="9">
        <v>801</v>
      </c>
      <c r="C21" s="9" t="s">
        <v>33</v>
      </c>
      <c r="D21" s="10">
        <f t="shared" si="0"/>
        <v>132102</v>
      </c>
      <c r="E21" s="10">
        <v>16772</v>
      </c>
      <c r="F21" s="10">
        <f>9000+91330</f>
        <v>100330</v>
      </c>
      <c r="G21" s="17">
        <v>15000</v>
      </c>
      <c r="H21" s="10"/>
      <c r="I21" s="15"/>
      <c r="J21" s="10">
        <f t="shared" si="1"/>
        <v>132102</v>
      </c>
      <c r="K21" s="16"/>
      <c r="L21" s="10">
        <f>88930+15022+16500+9500+1200+1650-1200</f>
        <v>131602</v>
      </c>
      <c r="M21" s="13">
        <v>500</v>
      </c>
    </row>
    <row r="22" spans="1:13" ht="12.75">
      <c r="A22" s="8" t="s">
        <v>26</v>
      </c>
      <c r="B22" s="9">
        <v>801</v>
      </c>
      <c r="C22" s="9">
        <v>80130</v>
      </c>
      <c r="D22" s="10">
        <f t="shared" si="0"/>
        <v>120417</v>
      </c>
      <c r="E22" s="10">
        <v>4820</v>
      </c>
      <c r="F22" s="10">
        <f>13000+33500+5000+62596</f>
        <v>114096</v>
      </c>
      <c r="G22" s="17">
        <v>1501</v>
      </c>
      <c r="H22" s="10"/>
      <c r="I22" s="15"/>
      <c r="J22" s="10">
        <f t="shared" si="1"/>
        <v>120417</v>
      </c>
      <c r="K22" s="16"/>
      <c r="L22" s="10">
        <v>98341</v>
      </c>
      <c r="M22" s="13">
        <v>22076</v>
      </c>
    </row>
    <row r="23" spans="1:13" ht="12.75">
      <c r="A23" s="8" t="s">
        <v>27</v>
      </c>
      <c r="B23" s="9">
        <v>801</v>
      </c>
      <c r="C23" s="9" t="s">
        <v>33</v>
      </c>
      <c r="D23" s="10">
        <f t="shared" si="0"/>
        <v>114422</v>
      </c>
      <c r="E23" s="10">
        <v>13422</v>
      </c>
      <c r="F23" s="10">
        <f>23500+65000+6000+5000</f>
        <v>99500</v>
      </c>
      <c r="G23" s="17">
        <v>1500</v>
      </c>
      <c r="H23" s="10"/>
      <c r="I23" s="15"/>
      <c r="J23" s="10">
        <f t="shared" si="1"/>
        <v>114422</v>
      </c>
      <c r="K23" s="16">
        <f>320+50</f>
        <v>370</v>
      </c>
      <c r="L23" s="10">
        <f>90000+2830+1800+1000+5000</f>
        <v>100630</v>
      </c>
      <c r="M23" s="13">
        <v>13422</v>
      </c>
    </row>
    <row r="24" spans="1:13" ht="12.75">
      <c r="A24" s="8" t="s">
        <v>28</v>
      </c>
      <c r="B24" s="9">
        <v>801</v>
      </c>
      <c r="C24" s="9">
        <v>80130</v>
      </c>
      <c r="D24" s="10">
        <f t="shared" si="0"/>
        <v>168707</v>
      </c>
      <c r="E24" s="10">
        <v>4207</v>
      </c>
      <c r="F24" s="10">
        <f>27000+137500</f>
        <v>164500</v>
      </c>
      <c r="G24" s="17"/>
      <c r="H24" s="10"/>
      <c r="I24" s="15"/>
      <c r="J24" s="10">
        <f t="shared" si="1"/>
        <v>168707</v>
      </c>
      <c r="K24" s="16"/>
      <c r="L24" s="10">
        <f>139500+27000</f>
        <v>166500</v>
      </c>
      <c r="M24" s="13">
        <v>2207</v>
      </c>
    </row>
    <row r="25" spans="1:13" ht="12.75">
      <c r="A25" s="8" t="s">
        <v>65</v>
      </c>
      <c r="B25" s="9">
        <v>854</v>
      </c>
      <c r="C25" s="9">
        <v>85403</v>
      </c>
      <c r="D25" s="10">
        <f t="shared" si="0"/>
        <v>64043</v>
      </c>
      <c r="E25" s="10">
        <v>4043</v>
      </c>
      <c r="F25" s="10">
        <v>0</v>
      </c>
      <c r="G25" s="17">
        <v>60000</v>
      </c>
      <c r="H25" s="10"/>
      <c r="I25" s="15"/>
      <c r="J25" s="10">
        <f t="shared" si="1"/>
        <v>64043</v>
      </c>
      <c r="K25" s="16"/>
      <c r="L25" s="10">
        <v>63000</v>
      </c>
      <c r="M25" s="13">
        <v>1043</v>
      </c>
    </row>
    <row r="26" spans="1:13" ht="12.75">
      <c r="A26" s="8" t="s">
        <v>66</v>
      </c>
      <c r="B26" s="9">
        <v>854</v>
      </c>
      <c r="C26" s="9">
        <v>85403</v>
      </c>
      <c r="D26" s="10">
        <f t="shared" si="0"/>
        <v>57364</v>
      </c>
      <c r="E26" s="10">
        <v>26964</v>
      </c>
      <c r="F26" s="10">
        <f>28000+400</f>
        <v>28400</v>
      </c>
      <c r="G26" s="17">
        <v>2000</v>
      </c>
      <c r="H26" s="10"/>
      <c r="I26" s="15"/>
      <c r="J26" s="10">
        <f t="shared" si="1"/>
        <v>57364</v>
      </c>
      <c r="K26" s="16"/>
      <c r="L26" s="10">
        <v>57364</v>
      </c>
      <c r="M26" s="13">
        <v>0</v>
      </c>
    </row>
    <row r="27" spans="1:13" ht="12.75">
      <c r="A27" s="8" t="s">
        <v>34</v>
      </c>
      <c r="B27" s="9" t="s">
        <v>35</v>
      </c>
      <c r="C27" s="9" t="s">
        <v>36</v>
      </c>
      <c r="D27" s="10">
        <f t="shared" si="0"/>
        <v>9</v>
      </c>
      <c r="E27" s="10">
        <v>8</v>
      </c>
      <c r="F27" s="10">
        <v>1</v>
      </c>
      <c r="G27" s="17"/>
      <c r="H27" s="10"/>
      <c r="I27" s="15"/>
      <c r="J27" s="10">
        <f t="shared" si="1"/>
        <v>9</v>
      </c>
      <c r="K27" s="16"/>
      <c r="L27" s="10">
        <v>0</v>
      </c>
      <c r="M27" s="13">
        <v>9</v>
      </c>
    </row>
    <row r="28" spans="1:13" ht="12.75">
      <c r="A28" s="8" t="s">
        <v>67</v>
      </c>
      <c r="B28" s="9" t="s">
        <v>35</v>
      </c>
      <c r="C28" s="9" t="s">
        <v>36</v>
      </c>
      <c r="D28" s="10">
        <f t="shared" si="0"/>
        <v>316</v>
      </c>
      <c r="E28" s="10">
        <v>316</v>
      </c>
      <c r="F28" s="10">
        <v>0</v>
      </c>
      <c r="G28" s="17"/>
      <c r="H28" s="10"/>
      <c r="I28" s="15"/>
      <c r="J28" s="10">
        <f t="shared" si="1"/>
        <v>316</v>
      </c>
      <c r="K28" s="16"/>
      <c r="L28" s="10">
        <v>316</v>
      </c>
      <c r="M28" s="13">
        <v>0</v>
      </c>
    </row>
    <row r="29" spans="1:13" ht="12.75">
      <c r="A29" s="8" t="s">
        <v>66</v>
      </c>
      <c r="B29" s="9" t="s">
        <v>35</v>
      </c>
      <c r="C29" s="9" t="s">
        <v>69</v>
      </c>
      <c r="D29" s="10">
        <f t="shared" si="0"/>
        <v>9450</v>
      </c>
      <c r="E29" s="10">
        <v>0</v>
      </c>
      <c r="F29" s="10">
        <v>9450</v>
      </c>
      <c r="G29" s="17"/>
      <c r="H29" s="10"/>
      <c r="I29" s="15"/>
      <c r="J29" s="10">
        <f t="shared" si="1"/>
        <v>9450</v>
      </c>
      <c r="K29" s="16"/>
      <c r="L29" s="10">
        <v>9450</v>
      </c>
      <c r="M29" s="13">
        <v>0</v>
      </c>
    </row>
    <row r="30" spans="1:13" ht="12.75">
      <c r="A30" s="8" t="s">
        <v>64</v>
      </c>
      <c r="B30" s="9">
        <v>854</v>
      </c>
      <c r="C30" s="9">
        <v>85410</v>
      </c>
      <c r="D30" s="10">
        <f t="shared" si="0"/>
        <v>45672</v>
      </c>
      <c r="E30" s="10">
        <v>1272</v>
      </c>
      <c r="F30" s="10">
        <v>44400</v>
      </c>
      <c r="G30" s="17"/>
      <c r="H30" s="10"/>
      <c r="I30" s="15"/>
      <c r="J30" s="10">
        <f t="shared" si="1"/>
        <v>45672</v>
      </c>
      <c r="K30" s="16"/>
      <c r="L30" s="10">
        <v>45422</v>
      </c>
      <c r="M30" s="13">
        <v>250</v>
      </c>
    </row>
    <row r="31" spans="1:13" ht="12.75">
      <c r="A31" s="8" t="s">
        <v>26</v>
      </c>
      <c r="B31" s="9">
        <v>854</v>
      </c>
      <c r="C31" s="9">
        <v>85410</v>
      </c>
      <c r="D31" s="10">
        <f t="shared" si="0"/>
        <v>47411</v>
      </c>
      <c r="E31" s="10">
        <v>31921</v>
      </c>
      <c r="F31" s="10">
        <v>15490</v>
      </c>
      <c r="G31" s="17"/>
      <c r="H31" s="10"/>
      <c r="I31" s="15"/>
      <c r="J31" s="10">
        <f t="shared" si="1"/>
        <v>47411</v>
      </c>
      <c r="K31" s="16"/>
      <c r="L31" s="10">
        <v>47411</v>
      </c>
      <c r="M31" s="13">
        <v>0</v>
      </c>
    </row>
    <row r="32" spans="1:13" ht="12.75">
      <c r="A32" s="8" t="s">
        <v>27</v>
      </c>
      <c r="B32" s="9">
        <v>854</v>
      </c>
      <c r="C32" s="9">
        <v>85410</v>
      </c>
      <c r="D32" s="10">
        <f t="shared" si="0"/>
        <v>58147</v>
      </c>
      <c r="E32" s="10">
        <v>1147</v>
      </c>
      <c r="F32" s="10">
        <v>57000</v>
      </c>
      <c r="G32" s="17"/>
      <c r="H32" s="10"/>
      <c r="I32" s="15"/>
      <c r="J32" s="10">
        <f t="shared" si="1"/>
        <v>58147</v>
      </c>
      <c r="K32" s="16"/>
      <c r="L32" s="10">
        <v>57000</v>
      </c>
      <c r="M32" s="13">
        <v>1147</v>
      </c>
    </row>
    <row r="33" spans="1:13" ht="12.75">
      <c r="A33" s="8" t="s">
        <v>13</v>
      </c>
      <c r="B33" s="9">
        <v>854</v>
      </c>
      <c r="C33" s="9">
        <v>85410</v>
      </c>
      <c r="D33" s="10">
        <f t="shared" si="0"/>
        <v>18068</v>
      </c>
      <c r="E33" s="10">
        <v>17268</v>
      </c>
      <c r="F33" s="10">
        <v>800</v>
      </c>
      <c r="G33" s="17"/>
      <c r="H33" s="10"/>
      <c r="I33" s="15"/>
      <c r="J33" s="10">
        <f t="shared" si="1"/>
        <v>18068</v>
      </c>
      <c r="K33" s="16"/>
      <c r="L33" s="10">
        <v>18068</v>
      </c>
      <c r="M33" s="13">
        <v>0</v>
      </c>
    </row>
    <row r="34" spans="1:13" ht="12.75">
      <c r="A34" s="8" t="s">
        <v>26</v>
      </c>
      <c r="B34" s="9">
        <v>854</v>
      </c>
      <c r="C34" s="9">
        <v>85417</v>
      </c>
      <c r="D34" s="10">
        <f t="shared" si="0"/>
        <v>4179</v>
      </c>
      <c r="E34" s="10">
        <v>1115</v>
      </c>
      <c r="F34" s="10">
        <v>3064</v>
      </c>
      <c r="G34" s="17"/>
      <c r="H34" s="10"/>
      <c r="I34" s="15"/>
      <c r="J34" s="10">
        <f t="shared" si="1"/>
        <v>4179</v>
      </c>
      <c r="K34" s="16"/>
      <c r="L34" s="10">
        <v>4179</v>
      </c>
      <c r="M34" s="13">
        <v>0</v>
      </c>
    </row>
    <row r="35" spans="1:13" ht="15.75" customHeight="1" thickBot="1">
      <c r="A35" s="8"/>
      <c r="B35" s="18"/>
      <c r="C35" s="18"/>
      <c r="D35" s="10"/>
      <c r="E35" s="10"/>
      <c r="F35" s="10"/>
      <c r="G35" s="17"/>
      <c r="H35" s="10"/>
      <c r="I35" s="15"/>
      <c r="J35" s="10"/>
      <c r="K35" s="16"/>
      <c r="L35" s="10"/>
      <c r="M35" s="19"/>
    </row>
    <row r="36" spans="1:13" s="21" customFormat="1" ht="18.75" customHeight="1" thickBot="1">
      <c r="A36" s="66" t="s">
        <v>2</v>
      </c>
      <c r="B36" s="67"/>
      <c r="C36" s="67"/>
      <c r="D36" s="68">
        <f>SUM(D15:D35)</f>
        <v>1262990</v>
      </c>
      <c r="E36" s="68">
        <f>SUM(E15:E35)</f>
        <v>199764</v>
      </c>
      <c r="F36" s="68">
        <f>SUM(F15:F35)</f>
        <v>855925</v>
      </c>
      <c r="G36" s="69">
        <f>SUM(G15:G35)</f>
        <v>207301</v>
      </c>
      <c r="H36" s="70"/>
      <c r="I36" s="71"/>
      <c r="J36" s="68">
        <f>SUM(J15:J35)</f>
        <v>1262990</v>
      </c>
      <c r="K36" s="68">
        <f>SUM(K15:K35)</f>
        <v>11270</v>
      </c>
      <c r="L36" s="68">
        <f>SUM(L15:L35)</f>
        <v>1161421</v>
      </c>
      <c r="M36" s="72">
        <f>SUM(M15:M34)</f>
        <v>90299</v>
      </c>
    </row>
  </sheetData>
  <mergeCells count="4">
    <mergeCell ref="B7:C7"/>
    <mergeCell ref="F8:I8"/>
    <mergeCell ref="D7:I7"/>
    <mergeCell ref="J7:M7"/>
  </mergeCells>
  <printOptions/>
  <pageMargins left="0.22" right="0.28" top="0.81" bottom="0.66" header="0.5" footer="0.5"/>
  <pageSetup horizontalDpi="600" verticalDpi="600" orientation="landscape" paperSize="9" r:id="rId1"/>
  <ignoredErrors>
    <ignoredError sqref="B30:C31 B15:C27 B28:C28 B29:C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7.25390625" style="0" customWidth="1"/>
    <col min="11" max="11" width="0.2421875" style="0" customWidth="1"/>
  </cols>
  <sheetData>
    <row r="1" ht="12.75">
      <c r="E1" s="1"/>
    </row>
    <row r="3" s="2" customFormat="1" ht="16.5" customHeight="1">
      <c r="E3" s="3" t="s">
        <v>72</v>
      </c>
    </row>
    <row r="4" s="2" customFormat="1" ht="16.5" customHeight="1">
      <c r="E4" s="3" t="s">
        <v>45</v>
      </c>
    </row>
    <row r="5" s="2" customFormat="1" ht="16.5" customHeight="1">
      <c r="E5" s="3" t="s">
        <v>68</v>
      </c>
    </row>
    <row r="6" s="2" customFormat="1" ht="16.5" customHeight="1"/>
    <row r="7" s="4" customFormat="1" ht="16.5" customHeight="1">
      <c r="A7" s="4" t="s">
        <v>58</v>
      </c>
    </row>
    <row r="8" s="2" customFormat="1" ht="16.5" customHeight="1"/>
    <row r="9" s="2" customFormat="1" ht="16.5" customHeight="1"/>
    <row r="10" s="2" customFormat="1" ht="16.5" customHeight="1"/>
    <row r="11" s="2" customFormat="1" ht="16.5" customHeight="1">
      <c r="B11" s="2" t="s">
        <v>46</v>
      </c>
    </row>
    <row r="12" s="2" customFormat="1" ht="16.5" customHeight="1">
      <c r="A12" s="2" t="s">
        <v>59</v>
      </c>
    </row>
    <row r="13" s="2" customFormat="1" ht="16.5" customHeight="1">
      <c r="A13" s="2" t="s">
        <v>47</v>
      </c>
    </row>
    <row r="14" s="2" customFormat="1" ht="16.5" customHeight="1">
      <c r="A14" s="2" t="s">
        <v>48</v>
      </c>
    </row>
    <row r="15" s="2" customFormat="1" ht="16.5" customHeight="1"/>
    <row r="16" s="2" customFormat="1" ht="16.5" customHeight="1">
      <c r="E16" s="5" t="s">
        <v>49</v>
      </c>
    </row>
    <row r="17" s="2" customFormat="1" ht="16.5" customHeight="1"/>
    <row r="18" s="2" customFormat="1" ht="16.5" customHeight="1">
      <c r="A18" s="2" t="s">
        <v>61</v>
      </c>
    </row>
    <row r="19" s="2" customFormat="1" ht="16.5" customHeight="1">
      <c r="A19" s="2" t="s">
        <v>60</v>
      </c>
    </row>
    <row r="20" s="2" customFormat="1" ht="16.5" customHeight="1"/>
    <row r="21" s="2" customFormat="1" ht="16.5" customHeight="1"/>
    <row r="22" s="2" customFormat="1" ht="16.5" customHeight="1">
      <c r="E22" s="5" t="s">
        <v>50</v>
      </c>
    </row>
    <row r="23" s="2" customFormat="1" ht="16.5" customHeight="1"/>
    <row r="24" s="2" customFormat="1" ht="16.5" customHeight="1">
      <c r="A24" s="2" t="s">
        <v>51</v>
      </c>
    </row>
    <row r="25" s="2" customFormat="1" ht="16.5" customHeight="1"/>
    <row r="26" s="2" customFormat="1" ht="16.5" customHeight="1">
      <c r="E26" s="5" t="s">
        <v>52</v>
      </c>
    </row>
    <row r="27" s="2" customFormat="1" ht="16.5" customHeight="1"/>
    <row r="28" s="2" customFormat="1" ht="16.5" customHeight="1">
      <c r="A28" s="2" t="s">
        <v>53</v>
      </c>
    </row>
    <row r="29" s="2" customFormat="1" ht="16.5" customHeight="1"/>
    <row r="30" s="2" customFormat="1" ht="16.5" customHeight="1"/>
    <row r="31" s="2" customFormat="1" ht="16.5" customHeight="1"/>
    <row r="32" s="2" customFormat="1" ht="16.5" customHeight="1">
      <c r="A32" s="2" t="s">
        <v>54</v>
      </c>
    </row>
    <row r="33" s="2" customFormat="1" ht="16.5" customHeight="1">
      <c r="A33" s="2" t="s">
        <v>55</v>
      </c>
    </row>
    <row r="34" s="2" customFormat="1" ht="16.5" customHeight="1"/>
    <row r="35" s="2" customFormat="1" ht="16.5" customHeight="1"/>
    <row r="36" s="2" customFormat="1" ht="16.5" customHeight="1"/>
    <row r="37" s="2" customFormat="1" ht="16.5" customHeight="1"/>
    <row r="38" s="2" customFormat="1" ht="16.5" customHeight="1"/>
  </sheetData>
  <printOptions/>
  <pageMargins left="0.59" right="0.6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16"/>
  <sheetViews>
    <sheetView workbookViewId="0" topLeftCell="A1">
      <selection activeCell="H15" sqref="H15"/>
    </sheetView>
  </sheetViews>
  <sheetFormatPr defaultColWidth="9.00390625" defaultRowHeight="12.75"/>
  <cols>
    <col min="1" max="1" width="14.25390625" style="6" customWidth="1"/>
    <col min="2" max="8" width="9.125" style="6" customWidth="1"/>
    <col min="9" max="9" width="9.375" style="6" customWidth="1"/>
    <col min="10" max="16384" width="9.125" style="6" customWidth="1"/>
  </cols>
  <sheetData>
    <row r="4" ht="18.75">
      <c r="E4" s="3" t="s">
        <v>56</v>
      </c>
    </row>
    <row r="5" s="7" customFormat="1" ht="16.5" customHeight="1">
      <c r="E5" s="3" t="s">
        <v>68</v>
      </c>
    </row>
    <row r="6" s="7" customFormat="1" ht="16.5" customHeight="1"/>
    <row r="7" s="7" customFormat="1" ht="16.5" customHeight="1"/>
    <row r="8" s="2" customFormat="1" ht="16.5" customHeight="1"/>
    <row r="9" s="2" customFormat="1" ht="16.5" customHeight="1"/>
    <row r="10" s="2" customFormat="1" ht="16.5" customHeight="1"/>
    <row r="11" s="2" customFormat="1" ht="16.5" customHeight="1"/>
    <row r="12" s="2" customFormat="1" ht="16.5" customHeight="1">
      <c r="A12" s="2" t="s">
        <v>70</v>
      </c>
    </row>
    <row r="13" s="2" customFormat="1" ht="16.5" customHeight="1"/>
    <row r="14" s="2" customFormat="1" ht="16.5" customHeight="1"/>
    <row r="15" s="2" customFormat="1" ht="16.5" customHeight="1"/>
    <row r="16" s="2" customFormat="1" ht="16.5" customHeight="1">
      <c r="A16" s="2" t="s">
        <v>57</v>
      </c>
    </row>
    <row r="17" s="2" customFormat="1" ht="16.5" customHeight="1"/>
    <row r="18" s="2" customFormat="1" ht="16.5" customHeight="1"/>
    <row r="19" s="2" customFormat="1" ht="16.5" customHeight="1"/>
    <row r="20" s="2" customFormat="1" ht="16.5" customHeight="1"/>
    <row r="21" s="2" customFormat="1" ht="16.5" customHeight="1"/>
    <row r="22" s="2" customFormat="1" ht="16.5" customHeight="1"/>
    <row r="23" s="2" customFormat="1" ht="16.5" customHeight="1"/>
  </sheetData>
  <printOptions/>
  <pageMargins left="0.91" right="0.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Renata Kozłowska</cp:lastModifiedBy>
  <cp:lastPrinted>2004-12-13T07:54:13Z</cp:lastPrinted>
  <dcterms:created xsi:type="dcterms:W3CDTF">1999-03-01T16:04:39Z</dcterms:created>
  <dcterms:modified xsi:type="dcterms:W3CDTF">2004-12-31T09:00:49Z</dcterms:modified>
  <cp:category/>
  <cp:version/>
  <cp:contentType/>
  <cp:contentStatus/>
</cp:coreProperties>
</file>