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ersja ostateczn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<sst xmlns="http://schemas.openxmlformats.org/spreadsheetml/2006/main" count="305" uniqueCount="129">
  <si>
    <t>w sprawie : zmian  budżetu powiatu żagańskiego</t>
  </si>
  <si>
    <t>Na podstawie art. 12 pkt 5 ustawy z dnia 5 czerwca 1998 r. o samorządzie</t>
  </si>
  <si>
    <t>§ 1</t>
  </si>
  <si>
    <t>dział</t>
  </si>
  <si>
    <t>Administracja publiczna</t>
  </si>
  <si>
    <t>o kwotę</t>
  </si>
  <si>
    <t>rozdział</t>
  </si>
  <si>
    <t>§ 2</t>
  </si>
  <si>
    <t>1. Zmniejsza  się plan wydatków własnych</t>
  </si>
  <si>
    <t>Edukacyjna opieka wychowawcza</t>
  </si>
  <si>
    <t>Specjalne ośrodki szkolno-wychowawcze</t>
  </si>
  <si>
    <t>Wynagrodzenia osobowe pracowników</t>
  </si>
  <si>
    <t>2. Zwiększa się plan wydatków własnych</t>
  </si>
  <si>
    <t>Licea ogólnokształcące</t>
  </si>
  <si>
    <t>Szkoły zawodowe</t>
  </si>
  <si>
    <t>Składki na ubezpieczenia społeczne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</si>
  <si>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</si>
  <si>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</si>
  <si>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</si>
  <si>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</si>
  <si>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</si>
  <si>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</si>
  <si>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§ 3</t>
  </si>
  <si>
    <t>Wykonanie uchwały powierza się Zarządowi Powiatu Żagańskiego.</t>
  </si>
  <si>
    <t>§ 4</t>
  </si>
  <si>
    <t>Uchwała wchodzi w życie z dniem podjęcia.</t>
  </si>
  <si>
    <t>Brak zastrzeżeń</t>
  </si>
  <si>
    <t>formalno-prawnych</t>
  </si>
  <si>
    <t>powiatowym (Dz.U.z 2001 roku, Nr 142 poz.1592 ze zmianami) oraz art. 109 ust 1, art. 124 ust 1</t>
  </si>
  <si>
    <t>pkt 1,2,3    ustawy  o  finansach publicznych   z dnia 26 listopada 1998 r. (Dz.U. Z 2003 roku</t>
  </si>
  <si>
    <t>Nr 15 poz.148 ze zmianami) uchwala się co następuje:</t>
  </si>
  <si>
    <t xml:space="preserve">§ </t>
  </si>
  <si>
    <t>0750</t>
  </si>
  <si>
    <t>0690</t>
  </si>
  <si>
    <t>0830</t>
  </si>
  <si>
    <t>0840</t>
  </si>
  <si>
    <t xml:space="preserve">Deficyt budżetu wynosi 4.901.634,00 zł i od ostatniej uchwały nie uległ zmianie. </t>
  </si>
  <si>
    <t>Deficyt zostanie pokryty kredytem oraz wolnymi środkami</t>
  </si>
  <si>
    <t>§ 5</t>
  </si>
  <si>
    <t>samorządów województw, pozyskane  z innych źródeł</t>
  </si>
  <si>
    <t>Różne rozliczenia</t>
  </si>
  <si>
    <t>Część oświatowa subwencji ogólnej dla jst</t>
  </si>
  <si>
    <t>Uzupełnienie subwencji ogólnej dla jst</t>
  </si>
  <si>
    <t>Środki na uzupełnienie dochodów powiatu</t>
  </si>
  <si>
    <t>Oświata i wychowanie</t>
  </si>
  <si>
    <t>Subwencja ogólne z budżetu państwa</t>
  </si>
  <si>
    <t>Skarbu Państwa, jst lub innych jednostek zaliczanych</t>
  </si>
  <si>
    <t>do sektora  finansów publicznych oraz innych umów o</t>
  </si>
  <si>
    <t>podobnym charakterze</t>
  </si>
  <si>
    <t>Wpływy z usług</t>
  </si>
  <si>
    <t>Pomoc społeczna</t>
  </si>
  <si>
    <t>Powiatowe centra pomocy rodzinie</t>
  </si>
  <si>
    <t>Środki na dofinansowanie własnych zadań bieżących</t>
  </si>
  <si>
    <t>gmin (związków gmin)powiatów(związków powiatów)</t>
  </si>
  <si>
    <t>Pozostałe zadania w zakresie polityki społecznej</t>
  </si>
  <si>
    <t>Powiatowe urzędy pracy</t>
  </si>
  <si>
    <t>Szkolne schroniska młodzieżowe</t>
  </si>
  <si>
    <t>wpływy z usług</t>
  </si>
  <si>
    <t>Zakup usług pozostałych</t>
  </si>
  <si>
    <t>Ochrona zdrowia</t>
  </si>
  <si>
    <t>Zakup usług remontowych</t>
  </si>
  <si>
    <t>Składki na Fundusz Pracy</t>
  </si>
  <si>
    <t>Zakup materiałów i wyposażenia</t>
  </si>
  <si>
    <t>Różne opłaty i składki</t>
  </si>
  <si>
    <t>Zakup energii</t>
  </si>
  <si>
    <t>Pozostała działalność</t>
  </si>
  <si>
    <t>Internaty i bursy szkolne</t>
  </si>
  <si>
    <t>Dochody z najmu i dzierżawy składników majątkowych</t>
  </si>
  <si>
    <t>Wpływy ze sprzedaży wyrobów i składników majątkowych</t>
  </si>
  <si>
    <t>Zakup pomocy naukowych, dydaktycznych i książek</t>
  </si>
  <si>
    <t>Nagrody i wydatki osobowe nie zaliczane do wynagrodzeń</t>
  </si>
  <si>
    <t>Podróże służbowe krajowe</t>
  </si>
  <si>
    <t>Uzasadnienie do uchwały Rady Powiatu</t>
  </si>
  <si>
    <t>(+)(-) 40.000,00</t>
  </si>
  <si>
    <t>Dyrektor Zespołu Szkól Rolnicze Centrum Kształcenia Ustawicznego -Henryków</t>
  </si>
  <si>
    <t>(+)(-) 4.000,00</t>
  </si>
  <si>
    <t>Zmian dokonuje się w ramach środków finansowych przeznaczonych  na realizację</t>
  </si>
  <si>
    <t>WYDATKI</t>
  </si>
  <si>
    <t>(+) 24.906,00</t>
  </si>
  <si>
    <t>DOCHODY i WYDATKI</t>
  </si>
  <si>
    <t>(+) 9.500,00</t>
  </si>
  <si>
    <t>(+) 6.600,00</t>
  </si>
  <si>
    <t>(+) 12.528,00</t>
  </si>
  <si>
    <t>(+) 94,00</t>
  </si>
  <si>
    <t>przeznacza na wynagrodzenia opiekuna praktyk zawodowych w ZSTH w Żaganiu</t>
  </si>
  <si>
    <t>(+) 58.321,00</t>
  </si>
  <si>
    <t>Środki finansowe otrzymane ze środków rezerwy subwencji ogólnej na uzupełnienie</t>
  </si>
  <si>
    <t xml:space="preserve">(+) 180.815,00 </t>
  </si>
  <si>
    <t xml:space="preserve">Środki finansowe otrzymane z Ministerstwa Finansów ze środków rezerwy części </t>
  </si>
  <si>
    <t>Zespól szkół Ponadgimnazjalnych w Szprotawie  w kwocie 32.800,00</t>
  </si>
  <si>
    <t>Zespół Szkół Mechanicznych w Żaganiu  w kwocie 28.000,00</t>
  </si>
  <si>
    <t>Zespól Szkół Tekstylno-Handlowych w Żaganiu w kwocie 62.000,00</t>
  </si>
  <si>
    <t>(+) 25.757,00</t>
  </si>
  <si>
    <t>Powiatowe Centrum Pomocy Rodzie w wyniku podpisanych umów z Powiatowym</t>
  </si>
  <si>
    <t xml:space="preserve"> wraz  z pochodnym </t>
  </si>
  <si>
    <t>Dyrekcja Zespołu szkół Tekstylno Handlowych w Żaganiu pozyskała środki finansowe</t>
  </si>
  <si>
    <t xml:space="preserve">z tytułu: kursów zawodowych dla młodzieży, najmu pomieszczeń, obszywania dywanów, </t>
  </si>
  <si>
    <t xml:space="preserve"> pomieszczeń w wysokości 9.500,00 zł   przeznaczeniem powyższej kwoty na zakup </t>
  </si>
  <si>
    <t>z  przeznaczeniem na wydatki bieżące związane z obsługa pojazdu.</t>
  </si>
  <si>
    <t>Specjalny Ośrodek Szkolno-Wychowawczy w Szprotawie  środki pozyskane z czynszów</t>
  </si>
  <si>
    <t>za lokale mieszkalne, bibliotekę i plac do nauki jazdy przy internacie przeznaczył na</t>
  </si>
  <si>
    <t>Powiatowy Urząd Pracy środki finansowe z tytułu zawartych umów z ZSTH-w Żaganiu</t>
  </si>
  <si>
    <t xml:space="preserve">mających na celu usuniecie zagrożeń dla zdrowia i bezpieczeństwa uczniów i pracowników </t>
  </si>
  <si>
    <t>szkół i placówek oświatowych. Środki finansowe otrzymają następujące placówki:</t>
  </si>
  <si>
    <t>Zespól Szkół Ogólnokształcących w Żaganiu w kwocie 58.015,00</t>
  </si>
  <si>
    <t xml:space="preserve">Urzędem Pracy w Żaganiu  oraz PFRON otrzymał środki  na refundację wynagrodzeń </t>
  </si>
  <si>
    <t>Zmian dokonuje się w związku z realizacją zadania "Powiatowy Piknik Zdrowia".</t>
  </si>
  <si>
    <t xml:space="preserve">dokonuje zmiany planu wydatków w zakresie wynagrodzeń pomiędzy szkołą (80130) a </t>
  </si>
  <si>
    <t>internatem (85410). Zmian dokonuje  się w  ramach budżetu szkoły.</t>
  </si>
  <si>
    <t>zadań związanych  z promocją zdrowia.Zmniejszenie planu wydatków -75095; zwiększenie</t>
  </si>
  <si>
    <t>planu wydatku (85195)</t>
  </si>
  <si>
    <t xml:space="preserve">sprzedaży maszyn warsztatowych(80130), noclegów w schronisku młodzieżowym (85417). </t>
  </si>
  <si>
    <t xml:space="preserve"> Środki finansowe przeznacza na wydatki bieżące w szkole oraz w szkolnym schronisku</t>
  </si>
  <si>
    <t>młodzieżowym. (80130 i 85417)</t>
  </si>
  <si>
    <t>pomocy dydaktycznych, książek (80120)</t>
  </si>
  <si>
    <t xml:space="preserve"> Zespół Szkól Rolnicze Centrum Kształcenia Ustawicznego -Henryków pozyskał </t>
  </si>
  <si>
    <t xml:space="preserve"> środki z tytułu przewozu uczniów i sportowców szkolnym autobusem  ( 80130) </t>
  </si>
  <si>
    <t>Zespół  Szkół Ogólnokształcących  w Żaganiu pozyskała środki  z tytułu najmu</t>
  </si>
  <si>
    <t>zakup materiałów, energie i usługi.(85403)</t>
  </si>
  <si>
    <t>Środki finansowe przeznacza się na wydatki bieżące w tym wynagrodzenia.(85333)</t>
  </si>
  <si>
    <t>dochodów powiatu (75802) w związku z działalnością Powiatowego Urzędu Pracy.</t>
  </si>
  <si>
    <t xml:space="preserve">oświatowej subwencji ogólnej dla jst(75801) z przeznaczeniem na dofinansowanie remontów </t>
  </si>
  <si>
    <t>1. Zwiększa się plan dochodów własnych</t>
  </si>
  <si>
    <t>Wpływy z różnych opłat</t>
  </si>
  <si>
    <t xml:space="preserve"> z dnia  31 sierpnia 2004 roku</t>
  </si>
  <si>
    <t>z dnia 31 sierpnia 2004 roku</t>
  </si>
  <si>
    <t xml:space="preserve">Uchwała nr XIX/1/2004 </t>
  </si>
  <si>
    <t>Rady Powiatu Żagańskiego</t>
  </si>
  <si>
    <t>§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</si>
</sst>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 CE"/>
      <family val="1"/>
    </font>
    <font>
      <b/>
      <i/>
      <u val="single"/>
      <sz val="10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workbookViewId="0" topLeftCell="A138">
      <selection activeCell="F155" sqref="F155"/>
    </sheetView>
  </sheetViews>
  <sheetFormatPr defaultColWidth="9.00390625" defaultRowHeight="12.75"/>
  <cols>
    <col min="1" max="1" width="9.125" style="17" customWidth="1"/>
    <col min="2" max="2" width="7.00390625" style="13" customWidth="1"/>
    <col min="3" max="3" width="45.125" style="1" customWidth="1"/>
    <col min="4" max="4" width="8.75390625" style="1" customWidth="1"/>
    <col min="5" max="5" width="16.625" style="3" customWidth="1"/>
    <col min="6" max="6" width="15.875" style="1" customWidth="1"/>
    <col min="7" max="16384" width="9.125" style="1" customWidth="1"/>
  </cols>
  <sheetData>
    <row r="1" ht="12.75">
      <c r="E1" s="24"/>
    </row>
    <row r="2" spans="1:3" s="4" customFormat="1" ht="15.75">
      <c r="A2" s="18"/>
      <c r="B2" s="25"/>
      <c r="C2" s="20" t="s">
        <v>126</v>
      </c>
    </row>
    <row r="3" spans="1:3" s="4" customFormat="1" ht="15.75">
      <c r="A3" s="18"/>
      <c r="B3" s="15"/>
      <c r="C3" s="20" t="s">
        <v>127</v>
      </c>
    </row>
    <row r="4" spans="1:5" s="4" customFormat="1" ht="15.75">
      <c r="A4" s="18"/>
      <c r="B4" s="25"/>
      <c r="C4" s="20" t="s">
        <v>124</v>
      </c>
      <c r="E4" s="26"/>
    </row>
    <row r="5" ht="15.75">
      <c r="A5" s="18"/>
    </row>
    <row r="6" spans="1:5" s="5" customFormat="1" ht="15.75">
      <c r="A6" s="23" t="s">
        <v>0</v>
      </c>
      <c r="B6" s="14"/>
      <c r="E6" s="6"/>
    </row>
    <row r="7" spans="1:5" s="5" customFormat="1" ht="13.5">
      <c r="A7" s="19"/>
      <c r="B7" s="14"/>
      <c r="E7" s="6"/>
    </row>
    <row r="8" spans="1:2" ht="12.75">
      <c r="A8" s="22"/>
      <c r="B8" s="2" t="s">
        <v>1</v>
      </c>
    </row>
    <row r="9" ht="12.75">
      <c r="A9" s="22" t="s">
        <v>28</v>
      </c>
    </row>
    <row r="10" ht="12.75">
      <c r="A10" s="22" t="s">
        <v>29</v>
      </c>
    </row>
    <row r="11" ht="12.75">
      <c r="A11" s="22" t="s">
        <v>30</v>
      </c>
    </row>
    <row r="13" ht="12.75">
      <c r="C13" s="7" t="s">
        <v>2</v>
      </c>
    </row>
    <row r="14" ht="12.75">
      <c r="C14" s="7"/>
    </row>
    <row r="15" ht="12.75">
      <c r="C15" s="17"/>
    </row>
    <row r="16" spans="1:5" s="9" customFormat="1" ht="15.75">
      <c r="A16" s="8" t="s">
        <v>122</v>
      </c>
      <c r="B16" s="15"/>
      <c r="E16" s="10"/>
    </row>
    <row r="17" spans="1:5" s="11" customFormat="1" ht="12.75">
      <c r="A17" s="7" t="s">
        <v>3</v>
      </c>
      <c r="B17" s="16">
        <v>758</v>
      </c>
      <c r="C17" s="11" t="s">
        <v>40</v>
      </c>
      <c r="D17" s="11" t="s">
        <v>5</v>
      </c>
      <c r="E17" s="12">
        <f>E18+E20</f>
        <v>239136</v>
      </c>
    </row>
    <row r="18" spans="1:5" ht="12.75">
      <c r="A18" s="17" t="s">
        <v>6</v>
      </c>
      <c r="B18" s="13">
        <v>75801</v>
      </c>
      <c r="C18" s="1" t="s">
        <v>41</v>
      </c>
      <c r="D18" s="1" t="s">
        <v>5</v>
      </c>
      <c r="E18" s="3">
        <f>E19</f>
        <v>180815</v>
      </c>
    </row>
    <row r="19" spans="1:5" ht="12.75">
      <c r="A19" s="17" t="s">
        <v>31</v>
      </c>
      <c r="B19" s="13">
        <v>2920</v>
      </c>
      <c r="C19" s="1" t="s">
        <v>45</v>
      </c>
      <c r="D19" s="1" t="s">
        <v>5</v>
      </c>
      <c r="E19" s="3">
        <v>180815</v>
      </c>
    </row>
    <row r="20" spans="1:5" ht="12.75">
      <c r="A20" s="17" t="s">
        <v>6</v>
      </c>
      <c r="B20" s="13">
        <v>75802</v>
      </c>
      <c r="C20" s="1" t="s">
        <v>42</v>
      </c>
      <c r="D20" s="1" t="s">
        <v>5</v>
      </c>
      <c r="E20" s="3">
        <f>E21</f>
        <v>58321</v>
      </c>
    </row>
    <row r="21" spans="1:5" ht="12.75">
      <c r="A21" s="17" t="s">
        <v>31</v>
      </c>
      <c r="B21" s="13">
        <v>2760</v>
      </c>
      <c r="C21" s="1" t="s">
        <v>43</v>
      </c>
      <c r="D21" s="1" t="s">
        <v>5</v>
      </c>
      <c r="E21" s="3">
        <v>58321</v>
      </c>
    </row>
    <row r="23" spans="1:5" s="11" customFormat="1" ht="12.75">
      <c r="A23" s="7" t="s">
        <v>3</v>
      </c>
      <c r="B23" s="16">
        <v>801</v>
      </c>
      <c r="C23" s="11" t="s">
        <v>44</v>
      </c>
      <c r="D23" s="11" t="s">
        <v>5</v>
      </c>
      <c r="E23" s="12">
        <f>E29+E24</f>
        <v>32382</v>
      </c>
    </row>
    <row r="24" spans="1:5" ht="12.75">
      <c r="A24" s="17" t="s">
        <v>6</v>
      </c>
      <c r="B24" s="13">
        <v>80120</v>
      </c>
      <c r="C24" s="1" t="s">
        <v>13</v>
      </c>
      <c r="D24" s="1" t="s">
        <v>5</v>
      </c>
      <c r="E24" s="3">
        <f>E25</f>
        <v>9500</v>
      </c>
    </row>
    <row r="25" spans="1:5" ht="12.75">
      <c r="A25" s="17" t="s">
        <v>31</v>
      </c>
      <c r="B25" s="21" t="s">
        <v>32</v>
      </c>
      <c r="C25" s="2" t="s">
        <v>67</v>
      </c>
      <c r="D25" s="1" t="s">
        <v>5</v>
      </c>
      <c r="E25" s="3">
        <v>9500</v>
      </c>
    </row>
    <row r="26" spans="2:3" ht="12.75">
      <c r="B26" s="21"/>
      <c r="C26" s="2" t="s">
        <v>46</v>
      </c>
    </row>
    <row r="27" spans="2:3" ht="12.75">
      <c r="B27" s="21"/>
      <c r="C27" s="2" t="s">
        <v>47</v>
      </c>
    </row>
    <row r="28" spans="2:3" ht="12.75">
      <c r="B28" s="21"/>
      <c r="C28" s="2" t="s">
        <v>48</v>
      </c>
    </row>
    <row r="29" spans="1:5" ht="12.75">
      <c r="A29" s="17" t="s">
        <v>6</v>
      </c>
      <c r="B29" s="13">
        <v>80130</v>
      </c>
      <c r="C29" s="1" t="s">
        <v>14</v>
      </c>
      <c r="D29" s="1" t="s">
        <v>5</v>
      </c>
      <c r="E29" s="3">
        <f>SUM(E30:E36)</f>
        <v>22882</v>
      </c>
    </row>
    <row r="30" spans="1:5" ht="12.75">
      <c r="A30" s="17" t="s">
        <v>31</v>
      </c>
      <c r="B30" s="21" t="s">
        <v>33</v>
      </c>
      <c r="C30" s="1" t="s">
        <v>123</v>
      </c>
      <c r="D30" s="1" t="s">
        <v>5</v>
      </c>
      <c r="E30" s="3">
        <v>6624</v>
      </c>
    </row>
    <row r="31" spans="1:5" ht="12.75">
      <c r="A31" s="17" t="s">
        <v>31</v>
      </c>
      <c r="B31" s="21" t="s">
        <v>32</v>
      </c>
      <c r="C31" s="2" t="s">
        <v>67</v>
      </c>
      <c r="D31" s="1" t="s">
        <v>5</v>
      </c>
      <c r="E31" s="3">
        <f>6600+8330</f>
        <v>14930</v>
      </c>
    </row>
    <row r="32" spans="2:3" ht="12.75">
      <c r="B32" s="21"/>
      <c r="C32" s="2" t="s">
        <v>46</v>
      </c>
    </row>
    <row r="33" spans="2:3" ht="12.75">
      <c r="B33" s="21"/>
      <c r="C33" s="2" t="s">
        <v>47</v>
      </c>
    </row>
    <row r="34" spans="2:3" ht="12.75">
      <c r="B34" s="21"/>
      <c r="C34" s="2" t="s">
        <v>48</v>
      </c>
    </row>
    <row r="35" spans="1:5" ht="12.75">
      <c r="A35" s="17" t="s">
        <v>31</v>
      </c>
      <c r="B35" s="21" t="s">
        <v>34</v>
      </c>
      <c r="C35" s="1" t="s">
        <v>49</v>
      </c>
      <c r="D35" s="1" t="s">
        <v>5</v>
      </c>
      <c r="E35" s="3">
        <v>148</v>
      </c>
    </row>
    <row r="36" spans="1:5" ht="12.75">
      <c r="A36" s="17" t="s">
        <v>31</v>
      </c>
      <c r="B36" s="21" t="s">
        <v>35</v>
      </c>
      <c r="C36" s="1" t="s">
        <v>68</v>
      </c>
      <c r="D36" s="1" t="s">
        <v>5</v>
      </c>
      <c r="E36" s="3">
        <v>1180</v>
      </c>
    </row>
    <row r="37" spans="3:6" ht="12.75">
      <c r="C37" s="2"/>
      <c r="F37" s="3"/>
    </row>
    <row r="38" spans="1:5" s="11" customFormat="1" ht="12.75">
      <c r="A38" s="7" t="s">
        <v>3</v>
      </c>
      <c r="B38" s="16">
        <v>852</v>
      </c>
      <c r="C38" s="11" t="s">
        <v>50</v>
      </c>
      <c r="D38" s="11" t="s">
        <v>5</v>
      </c>
      <c r="E38" s="12">
        <f>E39</f>
        <v>25757</v>
      </c>
    </row>
    <row r="39" spans="1:5" ht="12.75">
      <c r="A39" s="17" t="s">
        <v>6</v>
      </c>
      <c r="B39" s="13">
        <v>85218</v>
      </c>
      <c r="C39" s="1" t="s">
        <v>51</v>
      </c>
      <c r="D39" s="1" t="s">
        <v>5</v>
      </c>
      <c r="E39" s="3">
        <f>E40</f>
        <v>25757</v>
      </c>
    </row>
    <row r="40" spans="1:5" ht="12.75">
      <c r="A40" s="17" t="s">
        <v>31</v>
      </c>
      <c r="B40" s="13">
        <v>2700</v>
      </c>
      <c r="C40" s="1" t="s">
        <v>52</v>
      </c>
      <c r="D40" s="1" t="s">
        <v>5</v>
      </c>
      <c r="E40" s="3">
        <v>25757</v>
      </c>
    </row>
    <row r="41" ht="12.75">
      <c r="C41" s="1" t="s">
        <v>53</v>
      </c>
    </row>
    <row r="42" ht="12.75">
      <c r="C42" s="2" t="s">
        <v>39</v>
      </c>
    </row>
    <row r="44" spans="1:5" s="11" customFormat="1" ht="12.75">
      <c r="A44" s="7" t="s">
        <v>3</v>
      </c>
      <c r="B44" s="16">
        <v>853</v>
      </c>
      <c r="C44" s="11" t="s">
        <v>54</v>
      </c>
      <c r="D44" s="11" t="s">
        <v>5</v>
      </c>
      <c r="E44" s="12">
        <f>E45</f>
        <v>94</v>
      </c>
    </row>
    <row r="45" spans="1:5" ht="12.75">
      <c r="A45" s="17" t="s">
        <v>6</v>
      </c>
      <c r="B45" s="13">
        <v>85333</v>
      </c>
      <c r="C45" s="1" t="s">
        <v>55</v>
      </c>
      <c r="D45" s="1" t="s">
        <v>5</v>
      </c>
      <c r="E45" s="3">
        <f>E46</f>
        <v>94</v>
      </c>
    </row>
    <row r="46" spans="1:5" ht="12.75">
      <c r="A46" s="17" t="s">
        <v>31</v>
      </c>
      <c r="B46" s="13">
        <v>2700</v>
      </c>
      <c r="C46" s="1" t="s">
        <v>52</v>
      </c>
      <c r="D46" s="1" t="s">
        <v>5</v>
      </c>
      <c r="E46" s="3">
        <v>94</v>
      </c>
    </row>
    <row r="47" ht="12.75">
      <c r="C47" s="1" t="s">
        <v>53</v>
      </c>
    </row>
    <row r="48" ht="12.75">
      <c r="C48" s="2" t="s">
        <v>39</v>
      </c>
    </row>
    <row r="50" spans="1:5" s="11" customFormat="1" ht="12.75">
      <c r="A50" s="7" t="s">
        <v>3</v>
      </c>
      <c r="B50" s="16">
        <v>854</v>
      </c>
      <c r="C50" s="11" t="s">
        <v>9</v>
      </c>
      <c r="D50" s="11" t="s">
        <v>5</v>
      </c>
      <c r="E50" s="12">
        <f>E51+E56</f>
        <v>21152</v>
      </c>
    </row>
    <row r="51" spans="1:5" ht="12.75">
      <c r="A51" s="17" t="s">
        <v>6</v>
      </c>
      <c r="B51" s="13">
        <v>85403</v>
      </c>
      <c r="C51" s="1" t="s">
        <v>10</v>
      </c>
      <c r="D51" s="1" t="s">
        <v>5</v>
      </c>
      <c r="E51" s="3">
        <f>E52</f>
        <v>12528</v>
      </c>
    </row>
    <row r="52" spans="1:5" ht="12.75">
      <c r="A52" s="17" t="s">
        <v>31</v>
      </c>
      <c r="B52" s="21" t="s">
        <v>32</v>
      </c>
      <c r="C52" s="2" t="s">
        <v>67</v>
      </c>
      <c r="D52" s="1" t="s">
        <v>5</v>
      </c>
      <c r="E52" s="3">
        <v>12528</v>
      </c>
    </row>
    <row r="53" spans="2:3" ht="12.75">
      <c r="B53" s="21"/>
      <c r="C53" s="2" t="s">
        <v>46</v>
      </c>
    </row>
    <row r="54" spans="2:3" ht="12.75">
      <c r="B54" s="21"/>
      <c r="C54" s="2" t="s">
        <v>47</v>
      </c>
    </row>
    <row r="55" spans="2:3" ht="12.75">
      <c r="B55" s="21"/>
      <c r="C55" s="2" t="s">
        <v>48</v>
      </c>
    </row>
    <row r="56" spans="1:5" ht="12.75">
      <c r="A56" s="17" t="s">
        <v>6</v>
      </c>
      <c r="B56" s="13">
        <v>85417</v>
      </c>
      <c r="C56" s="1" t="s">
        <v>56</v>
      </c>
      <c r="D56" s="1" t="s">
        <v>5</v>
      </c>
      <c r="E56" s="3">
        <f>E57</f>
        <v>8624</v>
      </c>
    </row>
    <row r="57" spans="1:5" ht="12.75">
      <c r="A57" s="17" t="s">
        <v>31</v>
      </c>
      <c r="B57" s="21" t="s">
        <v>34</v>
      </c>
      <c r="C57" s="1" t="s">
        <v>57</v>
      </c>
      <c r="D57" s="1" t="s">
        <v>5</v>
      </c>
      <c r="E57" s="3">
        <v>8624</v>
      </c>
    </row>
    <row r="58" ht="12.75">
      <c r="F58" s="3"/>
    </row>
    <row r="59" ht="12.75">
      <c r="C59" s="7" t="s">
        <v>7</v>
      </c>
    </row>
    <row r="60" ht="12.75">
      <c r="C60" s="7"/>
    </row>
    <row r="61" spans="1:5" s="9" customFormat="1" ht="15.75">
      <c r="A61" s="8" t="s">
        <v>8</v>
      </c>
      <c r="B61" s="15"/>
      <c r="E61" s="10"/>
    </row>
    <row r="62" spans="1:5" s="11" customFormat="1" ht="12.75">
      <c r="A62" s="7" t="s">
        <v>3</v>
      </c>
      <c r="B62" s="16">
        <v>750</v>
      </c>
      <c r="C62" s="11" t="s">
        <v>4</v>
      </c>
      <c r="D62" s="11" t="s">
        <v>5</v>
      </c>
      <c r="E62" s="12">
        <f>E63</f>
        <v>4000</v>
      </c>
    </row>
    <row r="63" spans="1:5" ht="12.75">
      <c r="A63" s="17" t="s">
        <v>6</v>
      </c>
      <c r="B63" s="13">
        <v>75095</v>
      </c>
      <c r="C63" s="1" t="s">
        <v>65</v>
      </c>
      <c r="D63" s="1" t="s">
        <v>5</v>
      </c>
      <c r="E63" s="3">
        <f>E64</f>
        <v>4000</v>
      </c>
    </row>
    <row r="64" spans="1:5" ht="12.75">
      <c r="A64" s="17" t="s">
        <v>31</v>
      </c>
      <c r="B64" s="13">
        <v>4300</v>
      </c>
      <c r="C64" s="1" t="s">
        <v>58</v>
      </c>
      <c r="D64" s="1" t="s">
        <v>5</v>
      </c>
      <c r="E64" s="3">
        <v>4000</v>
      </c>
    </row>
    <row r="66" spans="1:5" s="11" customFormat="1" ht="12.75">
      <c r="A66" s="7" t="s">
        <v>3</v>
      </c>
      <c r="B66" s="16">
        <v>801</v>
      </c>
      <c r="C66" s="11" t="s">
        <v>44</v>
      </c>
      <c r="D66" s="11" t="s">
        <v>5</v>
      </c>
      <c r="E66" s="12">
        <f>E67</f>
        <v>40000</v>
      </c>
    </row>
    <row r="67" spans="1:5" ht="12.75">
      <c r="A67" s="17" t="s">
        <v>6</v>
      </c>
      <c r="B67" s="13">
        <v>80130</v>
      </c>
      <c r="C67" s="1" t="s">
        <v>14</v>
      </c>
      <c r="D67" s="1" t="s">
        <v>5</v>
      </c>
      <c r="E67" s="3">
        <f>E68</f>
        <v>40000</v>
      </c>
    </row>
    <row r="68" spans="1:5" ht="12.75">
      <c r="A68" s="17" t="s">
        <v>31</v>
      </c>
      <c r="B68" s="13">
        <v>4010</v>
      </c>
      <c r="C68" s="1" t="s">
        <v>11</v>
      </c>
      <c r="D68" s="1" t="s">
        <v>5</v>
      </c>
      <c r="E68" s="3">
        <v>40000</v>
      </c>
    </row>
    <row r="70" spans="1:5" s="9" customFormat="1" ht="15.75">
      <c r="A70" s="8" t="s">
        <v>12</v>
      </c>
      <c r="B70" s="15"/>
      <c r="E70" s="10"/>
    </row>
    <row r="71" spans="1:5" s="11" customFormat="1" ht="12.75">
      <c r="A71" s="7" t="s">
        <v>3</v>
      </c>
      <c r="B71" s="16">
        <v>801</v>
      </c>
      <c r="C71" s="11" t="s">
        <v>44</v>
      </c>
      <c r="D71" s="11" t="s">
        <v>5</v>
      </c>
      <c r="E71" s="12">
        <f>E72+E75</f>
        <v>220063</v>
      </c>
    </row>
    <row r="72" spans="1:5" ht="12.75">
      <c r="A72" s="17" t="s">
        <v>6</v>
      </c>
      <c r="B72" s="13">
        <v>80120</v>
      </c>
      <c r="C72" s="1" t="s">
        <v>13</v>
      </c>
      <c r="D72" s="1" t="s">
        <v>5</v>
      </c>
      <c r="E72" s="3">
        <f>SUM(E73:E74)</f>
        <v>100315</v>
      </c>
    </row>
    <row r="73" spans="1:5" ht="12.75">
      <c r="A73" s="17" t="s">
        <v>31</v>
      </c>
      <c r="B73" s="13">
        <v>4240</v>
      </c>
      <c r="C73" s="1" t="s">
        <v>69</v>
      </c>
      <c r="D73" s="1" t="s">
        <v>5</v>
      </c>
      <c r="E73" s="3">
        <v>9500</v>
      </c>
    </row>
    <row r="74" spans="1:5" ht="12.75">
      <c r="A74" s="17" t="s">
        <v>31</v>
      </c>
      <c r="B74" s="13">
        <v>4270</v>
      </c>
      <c r="C74" s="1" t="s">
        <v>60</v>
      </c>
      <c r="D74" s="1" t="s">
        <v>5</v>
      </c>
      <c r="E74" s="3">
        <f>58015+32800</f>
        <v>90815</v>
      </c>
    </row>
    <row r="75" spans="1:5" ht="12.75">
      <c r="A75" s="17" t="s">
        <v>6</v>
      </c>
      <c r="B75" s="13">
        <v>80130</v>
      </c>
      <c r="C75" s="1" t="s">
        <v>14</v>
      </c>
      <c r="D75" s="1" t="s">
        <v>5</v>
      </c>
      <c r="E75" s="3">
        <f>SUM(E76:E84)</f>
        <v>119748</v>
      </c>
    </row>
    <row r="76" spans="1:5" ht="12.75">
      <c r="A76" s="17" t="s">
        <v>31</v>
      </c>
      <c r="B76" s="13">
        <v>3020</v>
      </c>
      <c r="C76" s="1" t="s">
        <v>70</v>
      </c>
      <c r="D76" s="1" t="s">
        <v>5</v>
      </c>
      <c r="E76" s="3">
        <v>1000</v>
      </c>
    </row>
    <row r="77" spans="1:5" ht="12.75">
      <c r="A77" s="17" t="s">
        <v>31</v>
      </c>
      <c r="B77" s="13">
        <v>4010</v>
      </c>
      <c r="C77" s="1" t="s">
        <v>11</v>
      </c>
      <c r="D77" s="1" t="s">
        <v>5</v>
      </c>
      <c r="E77" s="3">
        <v>5500</v>
      </c>
    </row>
    <row r="78" spans="1:5" ht="12.75">
      <c r="A78" s="17" t="s">
        <v>31</v>
      </c>
      <c r="B78" s="13">
        <v>4110</v>
      </c>
      <c r="C78" s="1" t="s">
        <v>15</v>
      </c>
      <c r="D78" s="1" t="s">
        <v>5</v>
      </c>
      <c r="E78" s="3">
        <v>6990</v>
      </c>
    </row>
    <row r="79" spans="1:5" ht="12.75">
      <c r="A79" s="17" t="s">
        <v>31</v>
      </c>
      <c r="B79" s="13">
        <v>4120</v>
      </c>
      <c r="C79" s="1" t="s">
        <v>61</v>
      </c>
      <c r="D79" s="1" t="s">
        <v>5</v>
      </c>
      <c r="E79" s="3">
        <v>134</v>
      </c>
    </row>
    <row r="80" spans="1:5" ht="12.75">
      <c r="A80" s="17" t="s">
        <v>31</v>
      </c>
      <c r="B80" s="13">
        <v>4210</v>
      </c>
      <c r="C80" s="1" t="s">
        <v>62</v>
      </c>
      <c r="D80" s="1" t="s">
        <v>5</v>
      </c>
      <c r="E80" s="3">
        <f>3600+4000</f>
        <v>7600</v>
      </c>
    </row>
    <row r="81" spans="1:5" s="11" customFormat="1" ht="12.75">
      <c r="A81" s="17" t="s">
        <v>31</v>
      </c>
      <c r="B81" s="13">
        <v>4270</v>
      </c>
      <c r="C81" s="1" t="s">
        <v>60</v>
      </c>
      <c r="D81" s="1" t="s">
        <v>5</v>
      </c>
      <c r="E81" s="3">
        <f>62000+28000+1000</f>
        <v>91000</v>
      </c>
    </row>
    <row r="82" spans="1:5" s="11" customFormat="1" ht="12.75">
      <c r="A82" s="17" t="s">
        <v>31</v>
      </c>
      <c r="B82" s="13">
        <v>4300</v>
      </c>
      <c r="C82" s="1" t="s">
        <v>58</v>
      </c>
      <c r="D82" s="1" t="s">
        <v>5</v>
      </c>
      <c r="E82" s="3">
        <f>2000+4000</f>
        <v>6000</v>
      </c>
    </row>
    <row r="83" spans="1:5" s="11" customFormat="1" ht="12.75">
      <c r="A83" s="17" t="s">
        <v>31</v>
      </c>
      <c r="B83" s="13">
        <v>4410</v>
      </c>
      <c r="C83" s="1" t="s">
        <v>71</v>
      </c>
      <c r="D83" s="1" t="s">
        <v>5</v>
      </c>
      <c r="E83" s="3">
        <v>1083</v>
      </c>
    </row>
    <row r="84" spans="1:5" s="11" customFormat="1" ht="12.75">
      <c r="A84" s="17" t="s">
        <v>31</v>
      </c>
      <c r="B84" s="13">
        <v>4430</v>
      </c>
      <c r="C84" s="1" t="s">
        <v>63</v>
      </c>
      <c r="D84" s="1" t="s">
        <v>5</v>
      </c>
      <c r="E84" s="3">
        <v>441</v>
      </c>
    </row>
    <row r="85" spans="1:5" s="11" customFormat="1" ht="12.75">
      <c r="A85" s="17"/>
      <c r="B85" s="13"/>
      <c r="C85" s="1"/>
      <c r="D85" s="1"/>
      <c r="E85" s="3"/>
    </row>
    <row r="86" spans="1:5" s="11" customFormat="1" ht="12.75">
      <c r="A86" s="7" t="s">
        <v>3</v>
      </c>
      <c r="B86" s="16">
        <v>851</v>
      </c>
      <c r="C86" s="11" t="s">
        <v>59</v>
      </c>
      <c r="D86" s="11" t="s">
        <v>5</v>
      </c>
      <c r="E86" s="12">
        <f>E87</f>
        <v>4000</v>
      </c>
    </row>
    <row r="87" spans="1:5" ht="12.75">
      <c r="A87" s="17" t="s">
        <v>6</v>
      </c>
      <c r="B87" s="13">
        <v>85195</v>
      </c>
      <c r="C87" s="1" t="s">
        <v>65</v>
      </c>
      <c r="D87" s="1" t="s">
        <v>5</v>
      </c>
      <c r="E87" s="3">
        <f>E88</f>
        <v>4000</v>
      </c>
    </row>
    <row r="88" spans="1:5" ht="12.75">
      <c r="A88" s="17" t="s">
        <v>31</v>
      </c>
      <c r="B88" s="13">
        <v>4300</v>
      </c>
      <c r="C88" s="1" t="s">
        <v>58</v>
      </c>
      <c r="D88" s="1" t="s">
        <v>5</v>
      </c>
      <c r="E88" s="3">
        <v>4000</v>
      </c>
    </row>
    <row r="89" spans="1:5" s="11" customFormat="1" ht="12.75">
      <c r="A89" s="17"/>
      <c r="B89" s="13"/>
      <c r="C89" s="1"/>
      <c r="D89" s="1"/>
      <c r="E89" s="3"/>
    </row>
    <row r="90" spans="1:5" s="11" customFormat="1" ht="12.75">
      <c r="A90" s="7" t="s">
        <v>3</v>
      </c>
      <c r="B90" s="16">
        <v>852</v>
      </c>
      <c r="C90" s="11" t="s">
        <v>50</v>
      </c>
      <c r="D90" s="11" t="s">
        <v>5</v>
      </c>
      <c r="E90" s="12">
        <f>E91</f>
        <v>25757</v>
      </c>
    </row>
    <row r="91" spans="1:5" ht="12.75">
      <c r="A91" s="17" t="s">
        <v>6</v>
      </c>
      <c r="B91" s="13">
        <v>85218</v>
      </c>
      <c r="C91" s="1" t="s">
        <v>51</v>
      </c>
      <c r="D91" s="1" t="s">
        <v>5</v>
      </c>
      <c r="E91" s="3">
        <f>SUM(E92:E94)</f>
        <v>25757</v>
      </c>
    </row>
    <row r="92" spans="1:5" ht="12.75">
      <c r="A92" s="17" t="s">
        <v>31</v>
      </c>
      <c r="B92" s="13">
        <v>4010</v>
      </c>
      <c r="C92" s="1" t="s">
        <v>11</v>
      </c>
      <c r="D92" s="1" t="s">
        <v>5</v>
      </c>
      <c r="E92" s="3">
        <v>21350</v>
      </c>
    </row>
    <row r="93" spans="1:5" s="11" customFormat="1" ht="12.75">
      <c r="A93" s="17" t="s">
        <v>31</v>
      </c>
      <c r="B93" s="13">
        <v>4110</v>
      </c>
      <c r="C93" s="1" t="s">
        <v>15</v>
      </c>
      <c r="D93" s="1" t="s">
        <v>5</v>
      </c>
      <c r="E93" s="3">
        <v>3786</v>
      </c>
    </row>
    <row r="94" spans="1:5" s="11" customFormat="1" ht="12.75">
      <c r="A94" s="17" t="s">
        <v>31</v>
      </c>
      <c r="B94" s="13">
        <v>4120</v>
      </c>
      <c r="C94" s="1" t="s">
        <v>61</v>
      </c>
      <c r="D94" s="1" t="s">
        <v>5</v>
      </c>
      <c r="E94" s="3">
        <v>621</v>
      </c>
    </row>
    <row r="96" spans="1:5" s="11" customFormat="1" ht="12.75">
      <c r="A96" s="7" t="s">
        <v>3</v>
      </c>
      <c r="B96" s="16">
        <v>853</v>
      </c>
      <c r="C96" s="11" t="s">
        <v>54</v>
      </c>
      <c r="D96" s="11" t="s">
        <v>5</v>
      </c>
      <c r="E96" s="12">
        <f>E97</f>
        <v>58415</v>
      </c>
    </row>
    <row r="97" spans="1:5" ht="12.75">
      <c r="A97" s="17" t="s">
        <v>6</v>
      </c>
      <c r="B97" s="13">
        <v>85333</v>
      </c>
      <c r="C97" s="1" t="s">
        <v>55</v>
      </c>
      <c r="D97" s="1" t="s">
        <v>5</v>
      </c>
      <c r="E97" s="3">
        <f>SUM(E98:E102)</f>
        <v>58415</v>
      </c>
    </row>
    <row r="98" spans="1:5" ht="12.75">
      <c r="A98" s="17" t="s">
        <v>31</v>
      </c>
      <c r="B98" s="13">
        <v>4010</v>
      </c>
      <c r="C98" s="1" t="s">
        <v>11</v>
      </c>
      <c r="D98" s="1" t="s">
        <v>5</v>
      </c>
      <c r="E98" s="3">
        <v>38000</v>
      </c>
    </row>
    <row r="99" spans="1:5" ht="12.75">
      <c r="A99" s="17" t="s">
        <v>31</v>
      </c>
      <c r="B99" s="13">
        <v>4110</v>
      </c>
      <c r="C99" s="1" t="s">
        <v>15</v>
      </c>
      <c r="D99" s="1" t="s">
        <v>5</v>
      </c>
      <c r="E99" s="3">
        <v>14</v>
      </c>
    </row>
    <row r="100" spans="1:5" ht="12.75">
      <c r="A100" s="17" t="s">
        <v>31</v>
      </c>
      <c r="B100" s="13">
        <v>4120</v>
      </c>
      <c r="C100" s="1" t="s">
        <v>61</v>
      </c>
      <c r="D100" s="1" t="s">
        <v>5</v>
      </c>
      <c r="E100" s="3">
        <v>2</v>
      </c>
    </row>
    <row r="101" spans="1:5" ht="12.75">
      <c r="A101" s="17" t="s">
        <v>31</v>
      </c>
      <c r="B101" s="13">
        <v>4210</v>
      </c>
      <c r="C101" s="1" t="s">
        <v>62</v>
      </c>
      <c r="D101" s="1" t="s">
        <v>5</v>
      </c>
      <c r="E101" s="3">
        <v>10321</v>
      </c>
    </row>
    <row r="102" spans="1:5" ht="12.75">
      <c r="A102" s="17" t="s">
        <v>31</v>
      </c>
      <c r="B102" s="13">
        <v>4300</v>
      </c>
      <c r="C102" s="1" t="s">
        <v>58</v>
      </c>
      <c r="D102" s="1" t="s">
        <v>5</v>
      </c>
      <c r="E102" s="3">
        <v>10078</v>
      </c>
    </row>
    <row r="104" spans="1:5" s="11" customFormat="1" ht="12.75">
      <c r="A104" s="7" t="s">
        <v>3</v>
      </c>
      <c r="B104" s="16">
        <v>854</v>
      </c>
      <c r="C104" s="11" t="s">
        <v>9</v>
      </c>
      <c r="D104" s="11" t="s">
        <v>5</v>
      </c>
      <c r="E104" s="12">
        <f>E105+E111+E109</f>
        <v>54286</v>
      </c>
    </row>
    <row r="105" spans="1:5" ht="12.75">
      <c r="A105" s="17" t="s">
        <v>6</v>
      </c>
      <c r="B105" s="13">
        <v>85403</v>
      </c>
      <c r="C105" s="1" t="s">
        <v>10</v>
      </c>
      <c r="D105" s="1" t="s">
        <v>5</v>
      </c>
      <c r="E105" s="3">
        <f>SUM(E106:E108)</f>
        <v>12528</v>
      </c>
    </row>
    <row r="106" spans="1:5" ht="12.75">
      <c r="A106" s="17" t="s">
        <v>31</v>
      </c>
      <c r="B106" s="13">
        <v>4210</v>
      </c>
      <c r="C106" s="1" t="s">
        <v>62</v>
      </c>
      <c r="D106" s="1" t="s">
        <v>5</v>
      </c>
      <c r="E106" s="3">
        <v>2528</v>
      </c>
    </row>
    <row r="107" spans="1:5" ht="12.75">
      <c r="A107" s="17" t="s">
        <v>31</v>
      </c>
      <c r="B107" s="13">
        <v>4260</v>
      </c>
      <c r="C107" s="1" t="s">
        <v>64</v>
      </c>
      <c r="D107" s="1" t="s">
        <v>5</v>
      </c>
      <c r="E107" s="3">
        <v>6000</v>
      </c>
    </row>
    <row r="108" spans="1:5" ht="12.75">
      <c r="A108" s="17" t="s">
        <v>31</v>
      </c>
      <c r="B108" s="13">
        <v>4300</v>
      </c>
      <c r="C108" s="1" t="s">
        <v>58</v>
      </c>
      <c r="D108" s="1" t="s">
        <v>5</v>
      </c>
      <c r="E108" s="3">
        <v>4000</v>
      </c>
    </row>
    <row r="109" spans="1:5" ht="12.75">
      <c r="A109" s="17" t="s">
        <v>6</v>
      </c>
      <c r="B109" s="13">
        <v>85410</v>
      </c>
      <c r="C109" s="1" t="s">
        <v>66</v>
      </c>
      <c r="D109" s="1" t="s">
        <v>5</v>
      </c>
      <c r="E109" s="3">
        <f>E110</f>
        <v>40000</v>
      </c>
    </row>
    <row r="110" spans="1:5" ht="12.75">
      <c r="A110" s="17" t="s">
        <v>31</v>
      </c>
      <c r="B110" s="13">
        <v>4010</v>
      </c>
      <c r="C110" s="1" t="s">
        <v>11</v>
      </c>
      <c r="D110" s="1" t="s">
        <v>5</v>
      </c>
      <c r="E110" s="3">
        <v>40000</v>
      </c>
    </row>
    <row r="111" spans="1:5" ht="15" customHeight="1">
      <c r="A111" s="17" t="s">
        <v>6</v>
      </c>
      <c r="B111" s="13">
        <v>85417</v>
      </c>
      <c r="C111" s="1" t="s">
        <v>56</v>
      </c>
      <c r="D111" s="1" t="s">
        <v>5</v>
      </c>
      <c r="E111" s="3">
        <f>E112</f>
        <v>1758</v>
      </c>
    </row>
    <row r="112" spans="1:5" ht="12.75">
      <c r="A112" s="17" t="s">
        <v>31</v>
      </c>
      <c r="B112" s="13">
        <v>4300</v>
      </c>
      <c r="C112" s="1" t="s">
        <v>58</v>
      </c>
      <c r="D112" s="1" t="s">
        <v>5</v>
      </c>
      <c r="E112" s="3">
        <v>1758</v>
      </c>
    </row>
    <row r="114" spans="3:6" ht="12.75">
      <c r="C114" s="7" t="s">
        <v>22</v>
      </c>
      <c r="F114" s="3"/>
    </row>
    <row r="115" spans="3:6" ht="12.75">
      <c r="C115" s="7"/>
      <c r="F115" s="3"/>
    </row>
    <row r="116" spans="1:6" ht="12.75">
      <c r="A116" s="2" t="s">
        <v>36</v>
      </c>
      <c r="C116" s="7"/>
      <c r="F116" s="3"/>
    </row>
    <row r="117" spans="1:6" ht="12.75">
      <c r="A117" s="2" t="s">
        <v>37</v>
      </c>
      <c r="C117" s="7"/>
      <c r="F117" s="3"/>
    </row>
    <row r="118" spans="3:6" ht="12.75">
      <c r="C118" s="7"/>
      <c r="F118" s="3"/>
    </row>
    <row r="119" ht="12.75">
      <c r="C119" s="7" t="s">
        <v>24</v>
      </c>
    </row>
    <row r="120" ht="12.75">
      <c r="C120" s="7"/>
    </row>
    <row r="121" ht="12.75">
      <c r="A121" s="2" t="s">
        <v>16</v>
      </c>
    </row>
    <row r="123" spans="3:5" ht="12.75">
      <c r="C123" s="1" t="s">
        <v>17</v>
      </c>
      <c r="E123" s="3">
        <f>37967359+E17+E23+E38+E44+E50</f>
        <v>38285880</v>
      </c>
    </row>
    <row r="124" spans="3:5" ht="12.75">
      <c r="C124" s="1" t="s">
        <v>18</v>
      </c>
      <c r="E124" s="3">
        <v>5432974</v>
      </c>
    </row>
    <row r="125" spans="3:5" ht="12.75">
      <c r="C125" s="13" t="s">
        <v>19</v>
      </c>
      <c r="E125" s="12">
        <f>SUM(E123:E124)</f>
        <v>43718854</v>
      </c>
    </row>
    <row r="126" spans="3:5" ht="12.75">
      <c r="C126" s="1" t="s">
        <v>20</v>
      </c>
      <c r="E126" s="3">
        <f>42868993-E62-E66+E71+E86+E90+E96+E104</f>
        <v>43187514</v>
      </c>
    </row>
    <row r="127" spans="3:5" ht="12.75">
      <c r="C127" s="1" t="s">
        <v>21</v>
      </c>
      <c r="E127" s="3">
        <v>531340</v>
      </c>
    </row>
    <row r="128" spans="3:5" ht="12.75">
      <c r="C128" s="13" t="s">
        <v>19</v>
      </c>
      <c r="E128" s="12">
        <f>SUM(E126:E127)</f>
        <v>43718854</v>
      </c>
    </row>
    <row r="129" spans="3:5" ht="12.75">
      <c r="C129" s="13"/>
      <c r="E129" s="12"/>
    </row>
    <row r="130" ht="12.75">
      <c r="C130" s="7" t="s">
        <v>38</v>
      </c>
    </row>
    <row r="132" ht="12.75">
      <c r="A132" s="2" t="s">
        <v>23</v>
      </c>
    </row>
    <row r="133" ht="12.75">
      <c r="A133" s="2"/>
    </row>
    <row r="134" spans="1:3" ht="12.75">
      <c r="A134" s="2"/>
      <c r="C134" s="7" t="s">
        <v>128</v>
      </c>
    </row>
    <row r="135" ht="12.75">
      <c r="A135" s="2"/>
    </row>
    <row r="136" ht="12.75">
      <c r="A136" s="2" t="s">
        <v>25</v>
      </c>
    </row>
    <row r="137" ht="12.75">
      <c r="A137" s="2"/>
    </row>
    <row r="138" ht="12.75">
      <c r="A138" s="2"/>
    </row>
    <row r="139" ht="12.75">
      <c r="A139" s="2"/>
    </row>
    <row r="140" ht="12.75">
      <c r="A140" s="2" t="s">
        <v>26</v>
      </c>
    </row>
    <row r="141" ht="12.75">
      <c r="A141" s="2" t="s">
        <v>27</v>
      </c>
    </row>
    <row r="147" ht="19.5">
      <c r="C147" s="29" t="s">
        <v>72</v>
      </c>
    </row>
    <row r="148" ht="19.5">
      <c r="C148" s="29" t="s">
        <v>125</v>
      </c>
    </row>
    <row r="149" ht="19.5">
      <c r="C149" s="29"/>
    </row>
    <row r="150" ht="15.75">
      <c r="A150" s="28" t="s">
        <v>77</v>
      </c>
    </row>
    <row r="151" spans="2:3" ht="12.75">
      <c r="B151" s="16" t="s">
        <v>73</v>
      </c>
      <c r="C151" s="1" t="s">
        <v>74</v>
      </c>
    </row>
    <row r="152" spans="2:3" ht="12.75">
      <c r="B152" s="16"/>
      <c r="C152" s="1" t="s">
        <v>107</v>
      </c>
    </row>
    <row r="153" spans="2:3" ht="12.75">
      <c r="B153" s="16"/>
      <c r="C153" s="1" t="s">
        <v>108</v>
      </c>
    </row>
    <row r="154" ht="12.75">
      <c r="B154" s="16"/>
    </row>
    <row r="155" spans="2:3" ht="12.75">
      <c r="B155" s="16" t="s">
        <v>75</v>
      </c>
      <c r="C155" s="1" t="s">
        <v>106</v>
      </c>
    </row>
    <row r="156" ht="12.75">
      <c r="C156" s="1" t="s">
        <v>76</v>
      </c>
    </row>
    <row r="157" ht="12.75">
      <c r="C157" s="1" t="s">
        <v>109</v>
      </c>
    </row>
    <row r="158" ht="12.75">
      <c r="C158" s="1" t="s">
        <v>110</v>
      </c>
    </row>
    <row r="161" ht="15.75">
      <c r="A161" s="28" t="s">
        <v>79</v>
      </c>
    </row>
    <row r="162" ht="15.75">
      <c r="A162" s="28"/>
    </row>
    <row r="163" spans="2:3" ht="12.75">
      <c r="B163" s="16" t="s">
        <v>78</v>
      </c>
      <c r="C163" s="1" t="s">
        <v>95</v>
      </c>
    </row>
    <row r="164" spans="2:3" ht="12.75">
      <c r="B164" s="16"/>
      <c r="C164" s="1" t="s">
        <v>96</v>
      </c>
    </row>
    <row r="165" spans="2:3" ht="12.75">
      <c r="B165" s="16"/>
      <c r="C165" s="1" t="s">
        <v>111</v>
      </c>
    </row>
    <row r="166" spans="2:3" ht="12.75">
      <c r="B166" s="16"/>
      <c r="C166" s="1" t="s">
        <v>112</v>
      </c>
    </row>
    <row r="167" spans="2:3" ht="12.75">
      <c r="B167" s="16"/>
      <c r="C167" s="1" t="s">
        <v>113</v>
      </c>
    </row>
    <row r="168" ht="12.75">
      <c r="B168" s="16"/>
    </row>
    <row r="169" spans="2:3" ht="12.75">
      <c r="B169" s="16" t="s">
        <v>80</v>
      </c>
      <c r="C169" s="1" t="s">
        <v>117</v>
      </c>
    </row>
    <row r="170" spans="2:3" ht="12.75">
      <c r="B170" s="16"/>
      <c r="C170" s="1" t="s">
        <v>97</v>
      </c>
    </row>
    <row r="171" spans="2:3" ht="12.75">
      <c r="B171" s="16"/>
      <c r="C171" s="1" t="s">
        <v>114</v>
      </c>
    </row>
    <row r="172" ht="12.75">
      <c r="B172" s="16"/>
    </row>
    <row r="173" spans="2:3" ht="12.75">
      <c r="B173" s="16" t="s">
        <v>81</v>
      </c>
      <c r="C173" s="1" t="s">
        <v>115</v>
      </c>
    </row>
    <row r="174" spans="2:3" ht="12.75">
      <c r="B174" s="16"/>
      <c r="C174" s="1" t="s">
        <v>116</v>
      </c>
    </row>
    <row r="175" spans="2:3" ht="12.75">
      <c r="B175" s="16"/>
      <c r="C175" s="1" t="s">
        <v>98</v>
      </c>
    </row>
    <row r="176" ht="12.75">
      <c r="B176" s="16"/>
    </row>
    <row r="177" spans="2:3" ht="12.75">
      <c r="B177" s="16" t="s">
        <v>82</v>
      </c>
      <c r="C177" s="1" t="s">
        <v>99</v>
      </c>
    </row>
    <row r="178" spans="2:3" ht="12.75">
      <c r="B178" s="16"/>
      <c r="C178" s="1" t="s">
        <v>100</v>
      </c>
    </row>
    <row r="179" spans="2:3" ht="12.75">
      <c r="B179" s="16"/>
      <c r="C179" s="1" t="s">
        <v>118</v>
      </c>
    </row>
    <row r="180" ht="12.75">
      <c r="B180" s="16"/>
    </row>
    <row r="181" spans="2:3" ht="12.75">
      <c r="B181" s="16" t="s">
        <v>83</v>
      </c>
      <c r="C181" s="1" t="s">
        <v>101</v>
      </c>
    </row>
    <row r="182" spans="2:3" ht="12.75">
      <c r="B182" s="16"/>
      <c r="C182" s="1" t="s">
        <v>84</v>
      </c>
    </row>
    <row r="183" ht="12.75">
      <c r="B183" s="16"/>
    </row>
    <row r="184" spans="1:3" ht="13.5">
      <c r="A184" s="27"/>
      <c r="B184" s="16" t="s">
        <v>85</v>
      </c>
      <c r="C184" s="1" t="s">
        <v>86</v>
      </c>
    </row>
    <row r="185" spans="2:3" ht="12.75">
      <c r="B185" s="16"/>
      <c r="C185" s="1" t="s">
        <v>120</v>
      </c>
    </row>
    <row r="186" spans="2:3" ht="12.75">
      <c r="B186" s="16"/>
      <c r="C186" s="1" t="s">
        <v>119</v>
      </c>
    </row>
    <row r="187" ht="12.75">
      <c r="B187" s="16"/>
    </row>
    <row r="188" spans="2:3" ht="12.75">
      <c r="B188" s="16" t="s">
        <v>87</v>
      </c>
      <c r="C188" s="1" t="s">
        <v>88</v>
      </c>
    </row>
    <row r="189" spans="2:3" ht="12.75">
      <c r="B189" s="16"/>
      <c r="C189" s="1" t="s">
        <v>121</v>
      </c>
    </row>
    <row r="190" spans="2:3" ht="12.75">
      <c r="B190" s="16"/>
      <c r="C190" s="1" t="s">
        <v>102</v>
      </c>
    </row>
    <row r="191" spans="2:3" ht="12.75">
      <c r="B191" s="16"/>
      <c r="C191" s="1" t="s">
        <v>103</v>
      </c>
    </row>
    <row r="192" spans="2:3" ht="12.75">
      <c r="B192" s="16"/>
      <c r="C192" s="1" t="s">
        <v>89</v>
      </c>
    </row>
    <row r="193" spans="2:3" ht="12.75">
      <c r="B193" s="16"/>
      <c r="C193" s="1" t="s">
        <v>90</v>
      </c>
    </row>
    <row r="194" spans="2:3" ht="12.75">
      <c r="B194" s="16"/>
      <c r="C194" s="1" t="s">
        <v>91</v>
      </c>
    </row>
    <row r="195" spans="2:3" ht="12.75">
      <c r="B195" s="16"/>
      <c r="C195" s="1" t="s">
        <v>104</v>
      </c>
    </row>
    <row r="196" ht="12.75">
      <c r="B196" s="16"/>
    </row>
    <row r="197" spans="2:3" ht="12.75">
      <c r="B197" s="16" t="s">
        <v>92</v>
      </c>
      <c r="C197" s="1" t="s">
        <v>93</v>
      </c>
    </row>
    <row r="198" spans="2:3" ht="12.75">
      <c r="B198" s="16"/>
      <c r="C198" s="1" t="s">
        <v>105</v>
      </c>
    </row>
    <row r="199" spans="2:3" ht="12.75">
      <c r="B199" s="16"/>
      <c r="C199" s="1" t="s">
        <v>94</v>
      </c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Kozłowska</cp:lastModifiedBy>
  <cp:lastPrinted>2004-08-31T11:58:03Z</cp:lastPrinted>
  <dcterms:created xsi:type="dcterms:W3CDTF">1997-02-26T13:46:56Z</dcterms:created>
  <dcterms:modified xsi:type="dcterms:W3CDTF">2004-08-31T12:01:56Z</dcterms:modified>
  <cp:category/>
  <cp:version/>
  <cp:contentType/>
  <cp:contentStatus/>
</cp:coreProperties>
</file>