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60" windowHeight="4950" tabRatio="933" activeTab="0"/>
  </bookViews>
  <sheets>
    <sheet name="Uchwała" sheetId="1" r:id="rId1"/>
    <sheet name="dochody" sheetId="2" r:id="rId2"/>
    <sheet name="wydatki" sheetId="3" r:id="rId3"/>
    <sheet name="Doch budżet państwa" sheetId="4" r:id="rId4"/>
  </sheets>
  <definedNames>
    <definedName name="_xlnm.Print_Area" localSheetId="3">'Doch budżet państwa'!$A$1:$F$24</definedName>
    <definedName name="_xlnm.Print_Area" localSheetId="1">'dochody'!$A$1:$E$97</definedName>
    <definedName name="_xlnm.Print_Area" localSheetId="0">'Uchwała'!$A$1:$I$48</definedName>
    <definedName name="_xlnm.Print_Area" localSheetId="2">'wydatki'!$A$1:$F$124</definedName>
  </definedNames>
  <calcPr fullCalcOnLoad="1"/>
</workbook>
</file>

<file path=xl/sharedStrings.xml><?xml version="1.0" encoding="utf-8"?>
<sst xmlns="http://schemas.openxmlformats.org/spreadsheetml/2006/main" count="327" uniqueCount="152">
  <si>
    <t>700</t>
  </si>
  <si>
    <t>750</t>
  </si>
  <si>
    <t>Administracja publiczna</t>
  </si>
  <si>
    <t>853</t>
  </si>
  <si>
    <t>010</t>
  </si>
  <si>
    <t>Rolnictwo i łowiectwo</t>
  </si>
  <si>
    <t>710</t>
  </si>
  <si>
    <t>Działalność usługowa</t>
  </si>
  <si>
    <t>754</t>
  </si>
  <si>
    <t>851</t>
  </si>
  <si>
    <t>Ochrona zdrowia</t>
  </si>
  <si>
    <t xml:space="preserve">Gospodarka mieszkaniowa </t>
  </si>
  <si>
    <t>Pozostałe zadania w zakresie polityki społecznej</t>
  </si>
  <si>
    <t>Nazwa - treść</t>
  </si>
  <si>
    <t>Klasyf. budżetowa</t>
  </si>
  <si>
    <t>dz.</t>
  </si>
  <si>
    <t>rozdz.</t>
  </si>
  <si>
    <t>par.</t>
  </si>
  <si>
    <t>01005</t>
  </si>
  <si>
    <t>Prace geodezyjno-urządzeniowe na potrzeby rolnictwa</t>
  </si>
  <si>
    <t>2110</t>
  </si>
  <si>
    <t>70005</t>
  </si>
  <si>
    <t>Gospodarka gruntami i nieruchomościami</t>
  </si>
  <si>
    <t>71012</t>
  </si>
  <si>
    <t>Ośrodki dokumentacji geodezyjnej i kartograficznej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</si>
  <si>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</si>
  <si>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</si>
  <si>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</si>
  <si>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</si>
  <si>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</si>
  <si>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</si>
  <si>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75011</t>
  </si>
  <si>
    <t>Urzędy wojewódzkie</t>
  </si>
  <si>
    <t>75045</t>
  </si>
  <si>
    <t>Komisje poborowe</t>
  </si>
  <si>
    <t>Bezpieczeństwo publiczne i ochrona przeciwpożarowa</t>
  </si>
  <si>
    <t>75411</t>
  </si>
  <si>
    <t>Komendy powiatowe Państwowej  Straży Pożarnej</t>
  </si>
  <si>
    <t>75414</t>
  </si>
  <si>
    <t>Obrona cywilna</t>
  </si>
  <si>
    <t>85156</t>
  </si>
  <si>
    <t>Składki na ubezpieczenie zdrowotne oraz świadczenia dla osób</t>
  </si>
  <si>
    <t>85321</t>
  </si>
  <si>
    <t>Zespoły do spraw orzekania o niepełnosprawności</t>
  </si>
  <si>
    <t>RAZEM</t>
  </si>
  <si>
    <t>nieobjętych obowiązkiem ubezpieczenia zdrowotnego</t>
  </si>
  <si>
    <t>6410</t>
  </si>
  <si>
    <t>Dotacje celowe otrzymane z budżetu państwa na inwestycje i zakupy</t>
  </si>
  <si>
    <t>Dochody Powiatu</t>
  </si>
  <si>
    <t>Dochody podlegające przekazaniu do budżetu państwa</t>
  </si>
  <si>
    <t>2350</t>
  </si>
  <si>
    <t>Dochody jst związane z realizacją zadań z zakresu administracji</t>
  </si>
  <si>
    <t>rządowej oraz innych zadań zleconych ustawami</t>
  </si>
  <si>
    <t>2360</t>
  </si>
  <si>
    <t>Dochody budżetu państwa związane z realizacją zadań zlecanych</t>
  </si>
  <si>
    <t>jednostkom samorządu terytorialnego</t>
  </si>
  <si>
    <t>Zarządu Powiatu Żagańskiego</t>
  </si>
  <si>
    <t>z dnia 13 lutego 2007 roku</t>
  </si>
  <si>
    <t xml:space="preserve">(Dz. U. z 2005 roku Nr 249, poz. 2104 z późn. zm.) uchwala się co następuje: </t>
  </si>
  <si>
    <t>brak zastrzeżeń</t>
  </si>
  <si>
    <t>formalno-prawnych</t>
  </si>
  <si>
    <t xml:space="preserve">                1. Starosta - Jerzy Bielawski</t>
  </si>
  <si>
    <t>....................................</t>
  </si>
  <si>
    <t xml:space="preserve">                2. Wicestarosta - Wojciech Woropaj</t>
  </si>
  <si>
    <t xml:space="preserve">                3. Członek - Marek Janas</t>
  </si>
  <si>
    <t xml:space="preserve">                4. Członek - Krzysztof Jarosz</t>
  </si>
  <si>
    <t xml:space="preserve">                5. Członek - Robert Zarzycki</t>
  </si>
  <si>
    <t xml:space="preserve">    Na podstawie art. 186 ust. 1 pkt 3 ustawy z dnia 30 czerwca 2005 roku o finansach publicznych </t>
  </si>
  <si>
    <r>
      <t xml:space="preserve">w sprawie: </t>
    </r>
    <r>
      <rPr>
        <b/>
        <sz val="12"/>
        <rFont val="Times New Roman CE"/>
        <family val="1"/>
      </rPr>
      <t>planu finansowego zadań z zakresu administracji rządowej oraz innych zadań zleconych</t>
    </r>
  </si>
  <si>
    <t xml:space="preserve">                 zadań, które podlegają przekazaniu do budżetu państwa.</t>
  </si>
  <si>
    <t xml:space="preserve">       powiatowi żagańskiemu w 2007 roku, jak w załączniku nr 1 do niniejszej uchwały.</t>
  </si>
  <si>
    <r>
      <t>§ 3</t>
    </r>
    <r>
      <rPr>
        <sz val="12"/>
        <rFont val="Times New Roman CE"/>
        <family val="1"/>
      </rPr>
      <t>. Wykonanie uchwały powierza się Skarbnikowi Powiatu Żagańskiego.</t>
    </r>
  </si>
  <si>
    <r>
      <t>§ 4</t>
    </r>
    <r>
      <rPr>
        <sz val="12"/>
        <rFont val="Times New Roman CE"/>
        <family val="1"/>
      </rPr>
      <t>. Uchwała wchodzi w życie z dniem podjęcia.</t>
    </r>
  </si>
  <si>
    <r>
      <t>§ 1</t>
    </r>
    <r>
      <rPr>
        <sz val="12"/>
        <rFont val="Times New Roman CE"/>
        <family val="1"/>
      </rPr>
      <t xml:space="preserve">. Uchwala się plan finansowy zadań z zakresu administracji rządowej oraz innych zadań zleconych </t>
    </r>
  </si>
  <si>
    <t xml:space="preserve">rozdz. </t>
  </si>
  <si>
    <t>par</t>
  </si>
  <si>
    <t>nazwa/zadanie</t>
  </si>
  <si>
    <t xml:space="preserve">plan </t>
  </si>
  <si>
    <t>po zmianach</t>
  </si>
  <si>
    <t>B</t>
  </si>
  <si>
    <t>Zakup usług pozostałych</t>
  </si>
  <si>
    <t>Wynagrodzenia osobowe pracowników</t>
  </si>
  <si>
    <t>W</t>
  </si>
  <si>
    <t>Dodatkowe wynagrodzenie roczne</t>
  </si>
  <si>
    <t>P</t>
  </si>
  <si>
    <t>Składki na Fundusz Pracy</t>
  </si>
  <si>
    <t>Wynagrodzenia bezosobowe</t>
  </si>
  <si>
    <t>M</t>
  </si>
  <si>
    <t>Zakup materiałów i wyposażenia</t>
  </si>
  <si>
    <t>Zakup energii</t>
  </si>
  <si>
    <t>Zakup usług remontowych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</si>
  <si>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</si>
  <si>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</si>
  <si>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</si>
  <si>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</si>
  <si>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Podróże służbowe krajowe</t>
  </si>
  <si>
    <t>Różne opłaty i składki</t>
  </si>
  <si>
    <t>Odpisy na ZFŚS</t>
  </si>
  <si>
    <t>Zakup materiałów papierniczych do sprzętu drukarskiego i urządzeń</t>
  </si>
  <si>
    <t>kserograficznych</t>
  </si>
  <si>
    <t xml:space="preserve">Zakup akcesoriów komputerowych, w tym programów i licencji </t>
  </si>
  <si>
    <t>Podróże służbowe zagraniczne</t>
  </si>
  <si>
    <t>Składki na ubezpieczenia społeczne</t>
  </si>
  <si>
    <t>Podatek od nieruchomości</t>
  </si>
  <si>
    <t>Wydatki na zakupy inwestycyjne jednostek budżetowych</t>
  </si>
  <si>
    <t>Komendy powiatowe Państwowej Straży Pożarnej</t>
  </si>
  <si>
    <t>Zakup leków i materiałów medycznych</t>
  </si>
  <si>
    <t>Zakup środków żywności</t>
  </si>
  <si>
    <t>Opłaty na rzecz budżetów jednostek samorządu terytorialnego</t>
  </si>
  <si>
    <t>Wynagrodzenia osobowe członków korpusu służby cywilnej</t>
  </si>
  <si>
    <t xml:space="preserve">Odpisy na ZFŚS </t>
  </si>
  <si>
    <t>Wydatki osobowe niezaliczone do uposażeń wypłacane żołnierzom</t>
  </si>
  <si>
    <t>i funkcjonariuszom</t>
  </si>
  <si>
    <t xml:space="preserve">Uposażenia żołnierzy zawodowych i nadterminowych oraz </t>
  </si>
  <si>
    <t>funkcjonariuszy</t>
  </si>
  <si>
    <t xml:space="preserve">Pozostałe należności żołnierzy zawodowych i nadterminowych </t>
  </si>
  <si>
    <t>oraz funkcjonariuszy</t>
  </si>
  <si>
    <t>Dodatkowe uposażenie roczne dla żołnierzy zawodowych oraz</t>
  </si>
  <si>
    <t>nagrody roczne dla funkcjonariuszy</t>
  </si>
  <si>
    <t>Równoważniki pieniężne i ekwiwalenty dla żołnierzy i funkcjonariuszy</t>
  </si>
  <si>
    <t>Opłaty na rzecz budżetu państwa</t>
  </si>
  <si>
    <t>Szkolenia członków korpusu służby cywilnej</t>
  </si>
  <si>
    <t>Składki na ubezpieczenie zdrowotne oraz świadczenia dla osób nieobjętych</t>
  </si>
  <si>
    <t>obowiązkiem ubezpieczenia zdrowotnego</t>
  </si>
  <si>
    <t>Składki na ubezpieczenie zdrowotne (PUP)</t>
  </si>
  <si>
    <t>Składki na ubezpieczenie zdrowotne (SOSW)</t>
  </si>
  <si>
    <t>Składki na ubezpieczenie zdrowotne (DD)</t>
  </si>
  <si>
    <t>Dotacje celowe otrzymane z budżetu państwa na zadania bieżące z zakresu</t>
  </si>
  <si>
    <t>administracji rządowej oraz inne zadania zlecone ustawami realizowane</t>
  </si>
  <si>
    <t>przez powiat</t>
  </si>
  <si>
    <t xml:space="preserve">Dotacje celowe otrzymane z budżetu państwa na inwestycje i zakupy </t>
  </si>
  <si>
    <t xml:space="preserve">inwestycyjne z zakresu administracji rządowej oraz inne zadania zlecone </t>
  </si>
  <si>
    <t>ustawami realizowane przez powiat</t>
  </si>
  <si>
    <t>przez powiat (PUP)</t>
  </si>
  <si>
    <t>przez powiat (SOSW)</t>
  </si>
  <si>
    <t>przez powiat (DD)</t>
  </si>
  <si>
    <t>plan na</t>
  </si>
  <si>
    <t xml:space="preserve"> 2007 rok</t>
  </si>
  <si>
    <t>ZAŁĄCZNIK NR 1</t>
  </si>
  <si>
    <t xml:space="preserve">Plan finansowy zadań z zakresu administracji rządowej </t>
  </si>
  <si>
    <t>oraz innych zadań zleconych w 2007 roku</t>
  </si>
  <si>
    <t>DOCHODY:</t>
  </si>
  <si>
    <t>WYDATKI:</t>
  </si>
  <si>
    <t>ZAŁĄCZNIK NR 2</t>
  </si>
  <si>
    <t xml:space="preserve">Wielkość dochodów związanych z realizacją zadań z zakresu </t>
  </si>
  <si>
    <r>
      <t>§ 2</t>
    </r>
    <r>
      <rPr>
        <sz val="12"/>
        <rFont val="Times New Roman CE"/>
        <family val="1"/>
      </rPr>
      <t xml:space="preserve">. Uchwala się wielkość dochodów związanych z realizacją zadań z zakresu administracji rządowej </t>
    </r>
  </si>
  <si>
    <t xml:space="preserve">       zleconych powiatowi żagańskiemu w 2007 roku, które podlegają przekazaniu do budżetu państwa, </t>
  </si>
  <si>
    <t xml:space="preserve">       jak w  załączniku nr 2 do niniejszej uchwały.</t>
  </si>
  <si>
    <t xml:space="preserve">administracji rządowej, które podlegają przekazaniu do budżetu państwa </t>
  </si>
  <si>
    <t xml:space="preserve">                 powiatowi żagańskiemu w 2007 roku oraz wielkość dochodów związanych z realizacją tych </t>
  </si>
  <si>
    <t>2007 rok</t>
  </si>
  <si>
    <t>Uchwała nr 30/2007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</si>
</sst>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"/>
    <numFmt numFmtId="166" formatCode="0.0000"/>
    <numFmt numFmtId="167" formatCode="0.000"/>
    <numFmt numFmtId="168" formatCode="#,##0.0"/>
    <numFmt numFmtId="169" formatCode="#,##0.00\ &quot;zł&quot;"/>
    <numFmt numFmtId="170" formatCode="#,##0.000"/>
    <numFmt numFmtId="171" formatCode="#,##0.0000"/>
    <numFmt numFmtId="172" formatCode="#,##0.00000"/>
    <numFmt numFmtId="173" formatCode="#,##0.00\ _z_ł"/>
    <numFmt numFmtId="174" formatCode="#,##0.00_ ;\-#,##0.00\ 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2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sz val="8"/>
      <name val="Times New Roman CE"/>
      <family val="1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0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8"/>
      <name val="Arial CE"/>
      <family val="0"/>
    </font>
    <font>
      <i/>
      <sz val="8"/>
      <name val="Times New Roman CE"/>
      <family val="1"/>
    </font>
    <font>
      <sz val="10"/>
      <color indexed="8"/>
      <name val="Times New Roman CE"/>
      <family val="1"/>
    </font>
    <font>
      <b/>
      <sz val="8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1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/>
    </xf>
    <xf numFmtId="49" fontId="11" fillId="0" borderId="1" xfId="0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/>
    </xf>
    <xf numFmtId="4" fontId="9" fillId="0" borderId="5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10" fillId="0" borderId="3" xfId="0" applyNumberFormat="1" applyFont="1" applyFill="1" applyBorder="1" applyAlignment="1">
      <alignment/>
    </xf>
    <xf numFmtId="49" fontId="9" fillId="0" borderId="5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" fontId="10" fillId="0" borderId="3" xfId="0" applyNumberFormat="1" applyFont="1" applyFill="1" applyBorder="1" applyAlignment="1">
      <alignment/>
    </xf>
    <xf numFmtId="4" fontId="11" fillId="0" borderId="3" xfId="0" applyNumberFormat="1" applyFont="1" applyFill="1" applyBorder="1" applyAlignment="1">
      <alignment/>
    </xf>
    <xf numFmtId="49" fontId="9" fillId="0" borderId="4" xfId="0" applyNumberFormat="1" applyFont="1" applyFill="1" applyBorder="1" applyAlignment="1">
      <alignment horizontal="center"/>
    </xf>
    <xf numFmtId="49" fontId="14" fillId="0" borderId="5" xfId="0" applyNumberFormat="1" applyFont="1" applyFill="1" applyBorder="1" applyAlignment="1">
      <alignment horizontal="center"/>
    </xf>
    <xf numFmtId="0" fontId="14" fillId="0" borderId="4" xfId="0" applyFont="1" applyFill="1" applyBorder="1" applyAlignment="1">
      <alignment/>
    </xf>
    <xf numFmtId="4" fontId="14" fillId="0" borderId="5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4" fillId="0" borderId="3" xfId="0" applyFont="1" applyFill="1" applyBorder="1" applyAlignment="1">
      <alignment/>
    </xf>
    <xf numFmtId="4" fontId="4" fillId="0" borderId="3" xfId="0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4" fontId="4" fillId="0" borderId="2" xfId="0" applyNumberFormat="1" applyFont="1" applyFill="1" applyBorder="1" applyAlignment="1">
      <alignment/>
    </xf>
    <xf numFmtId="49" fontId="11" fillId="0" borderId="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2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4" fontId="4" fillId="0" borderId="3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49" fontId="14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centerContinuous"/>
    </xf>
    <xf numFmtId="49" fontId="13" fillId="0" borderId="0" xfId="0" applyNumberFormat="1" applyFont="1" applyFill="1" applyBorder="1" applyAlignment="1">
      <alignment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/>
    </xf>
    <xf numFmtId="49" fontId="16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3" fontId="13" fillId="0" borderId="0" xfId="0" applyNumberFormat="1" applyFont="1" applyFill="1" applyBorder="1" applyAlignment="1">
      <alignment horizontal="left"/>
    </xf>
    <xf numFmtId="0" fontId="17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18" fillId="0" borderId="1" xfId="0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4" fontId="6" fillId="0" borderId="1" xfId="0" applyNumberFormat="1" applyFont="1" applyFill="1" applyBorder="1" applyAlignment="1">
      <alignment/>
    </xf>
    <xf numFmtId="49" fontId="18" fillId="0" borderId="3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center"/>
    </xf>
    <xf numFmtId="4" fontId="18" fillId="0" borderId="6" xfId="0" applyNumberFormat="1" applyFont="1" applyBorder="1" applyAlignment="1">
      <alignment horizontal="center"/>
    </xf>
    <xf numFmtId="4" fontId="9" fillId="0" borderId="6" xfId="0" applyNumberFormat="1" applyFont="1" applyFill="1" applyBorder="1" applyAlignment="1">
      <alignment horizontal="center"/>
    </xf>
    <xf numFmtId="49" fontId="18" fillId="0" borderId="2" xfId="0" applyNumberFormat="1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4" fontId="18" fillId="0" borderId="1" xfId="0" applyNumberFormat="1" applyFont="1" applyFill="1" applyBorder="1" applyAlignment="1">
      <alignment/>
    </xf>
    <xf numFmtId="4" fontId="18" fillId="0" borderId="2" xfId="0" applyNumberFormat="1" applyFont="1" applyBorder="1" applyAlignment="1">
      <alignment horizontal="center"/>
    </xf>
    <xf numFmtId="4" fontId="9" fillId="0" borderId="2" xfId="0" applyNumberFormat="1" applyFont="1" applyFill="1" applyBorder="1" applyAlignment="1">
      <alignment horizontal="center"/>
    </xf>
    <xf numFmtId="49" fontId="9" fillId="2" borderId="3" xfId="0" applyNumberFormat="1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4" fontId="9" fillId="2" borderId="0" xfId="0" applyNumberFormat="1" applyFont="1" applyFill="1" applyBorder="1" applyAlignment="1">
      <alignment/>
    </xf>
    <xf numFmtId="3" fontId="9" fillId="2" borderId="3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3" fontId="18" fillId="0" borderId="3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49" fontId="6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3" fontId="6" fillId="0" borderId="3" xfId="0" applyNumberFormat="1" applyFont="1" applyFill="1" applyBorder="1" applyAlignment="1">
      <alignment/>
    </xf>
    <xf numFmtId="3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1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Alignment="1">
      <alignment/>
    </xf>
    <xf numFmtId="4" fontId="16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49" fontId="18" fillId="0" borderId="0" xfId="0" applyNumberFormat="1" applyFont="1" applyFill="1" applyAlignment="1">
      <alignment horizontal="center"/>
    </xf>
    <xf numFmtId="49" fontId="19" fillId="0" borderId="5" xfId="0" applyNumberFormat="1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3" fontId="20" fillId="0" borderId="5" xfId="0" applyNumberFormat="1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4" fontId="20" fillId="0" borderId="5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/>
    </xf>
    <xf numFmtId="49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 horizontal="right"/>
    </xf>
    <xf numFmtId="3" fontId="14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" fontId="9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3" fontId="18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49" fontId="6" fillId="0" borderId="1" xfId="0" applyNumberFormat="1" applyFont="1" applyBorder="1" applyAlignment="1">
      <alignment horizontal="centerContinuous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49" fontId="9" fillId="0" borderId="2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2" borderId="0" xfId="0" applyFont="1" applyFill="1" applyBorder="1" applyAlignment="1">
      <alignment/>
    </xf>
    <xf numFmtId="49" fontId="6" fillId="0" borderId="3" xfId="0" applyNumberFormat="1" applyFont="1" applyBorder="1" applyAlignment="1">
      <alignment horizontal="center"/>
    </xf>
    <xf numFmtId="49" fontId="18" fillId="0" borderId="3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6" fillId="0" borderId="0" xfId="0" applyFont="1" applyAlignment="1">
      <alignment/>
    </xf>
    <xf numFmtId="4" fontId="18" fillId="0" borderId="0" xfId="0" applyNumberFormat="1" applyFont="1" applyBorder="1" applyAlignment="1">
      <alignment/>
    </xf>
    <xf numFmtId="49" fontId="20" fillId="0" borderId="5" xfId="0" applyNumberFormat="1" applyFont="1" applyBorder="1" applyAlignment="1">
      <alignment horizontal="center"/>
    </xf>
    <xf numFmtId="49" fontId="20" fillId="0" borderId="4" xfId="0" applyNumberFormat="1" applyFont="1" applyBorder="1" applyAlignment="1">
      <alignment horizontal="center"/>
    </xf>
    <xf numFmtId="0" fontId="20" fillId="0" borderId="4" xfId="0" applyFont="1" applyBorder="1" applyAlignment="1">
      <alignment/>
    </xf>
    <xf numFmtId="0" fontId="20" fillId="0" borderId="0" xfId="0" applyFont="1" applyAlignment="1">
      <alignment/>
    </xf>
    <xf numFmtId="49" fontId="18" fillId="0" borderId="0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left"/>
    </xf>
    <xf numFmtId="49" fontId="21" fillId="0" borderId="3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3" fontId="21" fillId="0" borderId="3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18" fillId="0" borderId="3" xfId="0" applyFont="1" applyBorder="1" applyAlignment="1">
      <alignment horizontal="center"/>
    </xf>
    <xf numFmtId="3" fontId="18" fillId="0" borderId="3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right"/>
    </xf>
    <xf numFmtId="3" fontId="20" fillId="0" borderId="0" xfId="0" applyNumberFormat="1" applyFont="1" applyFill="1" applyAlignment="1">
      <alignment/>
    </xf>
    <xf numFmtId="49" fontId="18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16" fillId="0" borderId="0" xfId="0" applyFont="1" applyBorder="1" applyAlignment="1">
      <alignment/>
    </xf>
    <xf numFmtId="0" fontId="9" fillId="0" borderId="0" xfId="0" applyFont="1" applyAlignment="1">
      <alignment horizontal="right"/>
    </xf>
    <xf numFmtId="3" fontId="2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right"/>
    </xf>
    <xf numFmtId="0" fontId="13" fillId="0" borderId="0" xfId="0" applyFont="1" applyAlignment="1">
      <alignment/>
    </xf>
    <xf numFmtId="4" fontId="18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49" fontId="9" fillId="0" borderId="0" xfId="0" applyNumberFormat="1" applyFont="1" applyBorder="1" applyAlignment="1">
      <alignment horizontal="left"/>
    </xf>
    <xf numFmtId="4" fontId="18" fillId="0" borderId="3" xfId="0" applyNumberFormat="1" applyFont="1" applyBorder="1" applyAlignment="1">
      <alignment horizontal="center"/>
    </xf>
    <xf numFmtId="4" fontId="9" fillId="0" borderId="3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A3" sqref="A3:I3"/>
    </sheetView>
  </sheetViews>
  <sheetFormatPr defaultColWidth="9.00390625" defaultRowHeight="15" customHeight="1"/>
  <cols>
    <col min="1" max="3" width="10.75390625" style="38" customWidth="1"/>
    <col min="4" max="4" width="10.75390625" style="39" customWidth="1"/>
    <col min="5" max="8" width="10.75390625" style="40" customWidth="1"/>
    <col min="9" max="9" width="11.00390625" style="39" customWidth="1"/>
    <col min="10" max="12" width="10.75390625" style="39" customWidth="1"/>
    <col min="13" max="16384" width="9.125" style="39" customWidth="1"/>
  </cols>
  <sheetData>
    <row r="1" spans="6:8" ht="15" customHeight="1">
      <c r="F1" s="41"/>
      <c r="G1" s="41"/>
      <c r="H1" s="41"/>
    </row>
    <row r="2" spans="1:9" ht="20.25" customHeight="1">
      <c r="A2" s="207" t="s">
        <v>151</v>
      </c>
      <c r="B2" s="207"/>
      <c r="C2" s="207"/>
      <c r="D2" s="207"/>
      <c r="E2" s="207"/>
      <c r="F2" s="207"/>
      <c r="G2" s="207"/>
      <c r="H2" s="207"/>
      <c r="I2" s="207"/>
    </row>
    <row r="3" spans="1:9" ht="20.25" customHeight="1">
      <c r="A3" s="207" t="s">
        <v>56</v>
      </c>
      <c r="B3" s="207"/>
      <c r="C3" s="207"/>
      <c r="D3" s="207"/>
      <c r="E3" s="207"/>
      <c r="F3" s="207"/>
      <c r="G3" s="207"/>
      <c r="H3" s="207"/>
      <c r="I3" s="207"/>
    </row>
    <row r="4" spans="1:9" ht="20.25" customHeight="1">
      <c r="A4" s="208" t="s">
        <v>57</v>
      </c>
      <c r="B4" s="208"/>
      <c r="C4" s="208"/>
      <c r="D4" s="208"/>
      <c r="E4" s="208"/>
      <c r="F4" s="208"/>
      <c r="G4" s="208"/>
      <c r="H4" s="208"/>
      <c r="I4" s="208"/>
    </row>
    <row r="5" spans="1:2" ht="15" customHeight="1">
      <c r="A5" s="42"/>
      <c r="B5" s="43"/>
    </row>
    <row r="6" spans="1:2" ht="15" customHeight="1">
      <c r="A6" s="42"/>
      <c r="B6" s="43"/>
    </row>
    <row r="7" spans="1:9" s="48" customFormat="1" ht="15" customHeight="1">
      <c r="A7" s="44" t="s">
        <v>68</v>
      </c>
      <c r="B7" s="45"/>
      <c r="C7" s="45"/>
      <c r="D7" s="46"/>
      <c r="E7" s="47"/>
      <c r="F7" s="47"/>
      <c r="G7" s="47"/>
      <c r="H7" s="47"/>
      <c r="I7" s="47"/>
    </row>
    <row r="8" spans="1:9" s="48" customFormat="1" ht="15" customHeight="1">
      <c r="A8" s="54" t="s">
        <v>149</v>
      </c>
      <c r="B8" s="45"/>
      <c r="C8" s="45"/>
      <c r="E8" s="47"/>
      <c r="F8" s="47"/>
      <c r="G8" s="47"/>
      <c r="H8" s="47"/>
      <c r="I8" s="47"/>
    </row>
    <row r="9" spans="1:9" s="48" customFormat="1" ht="15" customHeight="1">
      <c r="A9" s="54" t="s">
        <v>69</v>
      </c>
      <c r="B9" s="45"/>
      <c r="C9" s="45"/>
      <c r="E9" s="41"/>
      <c r="F9" s="49"/>
      <c r="G9" s="49"/>
      <c r="H9" s="49"/>
      <c r="I9" s="49"/>
    </row>
    <row r="10" spans="1:9" s="48" customFormat="1" ht="15" customHeight="1">
      <c r="A10" s="45"/>
      <c r="B10" s="45"/>
      <c r="C10" s="45"/>
      <c r="E10" s="41"/>
      <c r="F10" s="49"/>
      <c r="G10" s="49"/>
      <c r="H10" s="49"/>
      <c r="I10" s="49"/>
    </row>
    <row r="11" spans="1:9" s="48" customFormat="1" ht="15" customHeight="1">
      <c r="A11" s="45"/>
      <c r="B11" s="45"/>
      <c r="C11" s="45"/>
      <c r="E11" s="41"/>
      <c r="F11" s="49"/>
      <c r="G11" s="49"/>
      <c r="H11" s="49"/>
      <c r="I11" s="49"/>
    </row>
    <row r="12" spans="1:9" s="50" customFormat="1" ht="15" customHeight="1">
      <c r="A12" s="44" t="s">
        <v>67</v>
      </c>
      <c r="B12" s="44"/>
      <c r="C12" s="44"/>
      <c r="E12" s="51"/>
      <c r="F12" s="52"/>
      <c r="G12" s="52"/>
      <c r="H12" s="52"/>
      <c r="I12" s="52"/>
    </row>
    <row r="13" spans="1:9" s="50" customFormat="1" ht="15" customHeight="1">
      <c r="A13" s="44" t="s">
        <v>58</v>
      </c>
      <c r="B13" s="44"/>
      <c r="C13" s="44"/>
      <c r="E13" s="51"/>
      <c r="F13" s="52"/>
      <c r="G13" s="52"/>
      <c r="H13" s="52"/>
      <c r="I13" s="52"/>
    </row>
    <row r="14" spans="1:9" s="50" customFormat="1" ht="15" customHeight="1">
      <c r="A14" s="44"/>
      <c r="B14" s="44"/>
      <c r="C14" s="44"/>
      <c r="E14" s="51"/>
      <c r="F14" s="52"/>
      <c r="G14" s="52"/>
      <c r="H14" s="52"/>
      <c r="I14" s="52"/>
    </row>
    <row r="15" s="50" customFormat="1" ht="15" customHeight="1">
      <c r="D15" s="53"/>
    </row>
    <row r="16" spans="1:9" s="50" customFormat="1" ht="15" customHeight="1">
      <c r="A16" s="44"/>
      <c r="B16" s="44"/>
      <c r="C16" s="44"/>
      <c r="E16" s="51"/>
      <c r="F16" s="52"/>
      <c r="G16" s="52"/>
      <c r="H16" s="52"/>
      <c r="I16" s="52"/>
    </row>
    <row r="17" spans="1:9" s="50" customFormat="1" ht="15" customHeight="1">
      <c r="A17" s="54" t="s">
        <v>73</v>
      </c>
      <c r="B17" s="44"/>
      <c r="C17" s="44"/>
      <c r="E17" s="51"/>
      <c r="F17" s="52"/>
      <c r="G17" s="52"/>
      <c r="H17" s="52"/>
      <c r="I17" s="52"/>
    </row>
    <row r="18" spans="1:9" s="50" customFormat="1" ht="15" customHeight="1">
      <c r="A18" s="44" t="s">
        <v>70</v>
      </c>
      <c r="B18" s="44"/>
      <c r="C18" s="44"/>
      <c r="E18" s="51"/>
      <c r="F18" s="52"/>
      <c r="G18" s="52"/>
      <c r="H18" s="52"/>
      <c r="I18" s="52"/>
    </row>
    <row r="19" spans="1:9" s="50" customFormat="1" ht="15" customHeight="1">
      <c r="A19" s="44"/>
      <c r="B19" s="44"/>
      <c r="C19" s="44"/>
      <c r="E19" s="51"/>
      <c r="F19" s="52"/>
      <c r="G19" s="52"/>
      <c r="H19" s="52"/>
      <c r="I19" s="52"/>
    </row>
    <row r="20" spans="1:9" s="50" customFormat="1" ht="15" customHeight="1">
      <c r="A20" s="54" t="s">
        <v>145</v>
      </c>
      <c r="B20" s="44"/>
      <c r="C20" s="44"/>
      <c r="E20" s="51"/>
      <c r="F20" s="52"/>
      <c r="G20" s="52"/>
      <c r="H20" s="52"/>
      <c r="I20" s="52"/>
    </row>
    <row r="21" spans="1:9" s="50" customFormat="1" ht="15" customHeight="1">
      <c r="A21" s="44" t="s">
        <v>146</v>
      </c>
      <c r="B21" s="44"/>
      <c r="C21" s="44"/>
      <c r="E21" s="51"/>
      <c r="F21" s="52"/>
      <c r="G21" s="52"/>
      <c r="H21" s="52"/>
      <c r="I21" s="52"/>
    </row>
    <row r="22" spans="1:9" s="50" customFormat="1" ht="15" customHeight="1">
      <c r="A22" s="44" t="s">
        <v>147</v>
      </c>
      <c r="B22" s="44"/>
      <c r="C22" s="44"/>
      <c r="E22" s="51"/>
      <c r="F22" s="52"/>
      <c r="G22" s="52"/>
      <c r="H22" s="52"/>
      <c r="I22" s="52"/>
    </row>
    <row r="23" spans="1:9" s="50" customFormat="1" ht="15" customHeight="1">
      <c r="A23" s="44"/>
      <c r="B23" s="44"/>
      <c r="C23" s="44"/>
      <c r="E23" s="51"/>
      <c r="F23" s="52"/>
      <c r="G23" s="52"/>
      <c r="H23" s="52"/>
      <c r="I23" s="52"/>
    </row>
    <row r="24" spans="1:9" s="50" customFormat="1" ht="15" customHeight="1">
      <c r="A24" s="54" t="s">
        <v>71</v>
      </c>
      <c r="B24" s="44"/>
      <c r="C24" s="44"/>
      <c r="E24" s="51"/>
      <c r="F24" s="52"/>
      <c r="G24" s="52"/>
      <c r="H24" s="52"/>
      <c r="I24" s="52"/>
    </row>
    <row r="25" spans="1:9" s="50" customFormat="1" ht="15" customHeight="1">
      <c r="A25" s="44"/>
      <c r="B25" s="44"/>
      <c r="C25" s="44"/>
      <c r="E25" s="51"/>
      <c r="F25" s="52"/>
      <c r="G25" s="52"/>
      <c r="H25" s="52"/>
      <c r="I25" s="52"/>
    </row>
    <row r="26" spans="1:9" s="50" customFormat="1" ht="15" customHeight="1">
      <c r="A26" s="54" t="s">
        <v>72</v>
      </c>
      <c r="B26" s="44"/>
      <c r="C26" s="44"/>
      <c r="E26" s="51"/>
      <c r="F26" s="52"/>
      <c r="G26" s="52"/>
      <c r="H26" s="52"/>
      <c r="I26" s="52"/>
    </row>
    <row r="27" spans="1:9" s="50" customFormat="1" ht="15" customHeight="1">
      <c r="A27" s="44"/>
      <c r="B27" s="44"/>
      <c r="C27" s="44"/>
      <c r="E27" s="51"/>
      <c r="F27" s="52"/>
      <c r="G27" s="52"/>
      <c r="H27" s="52"/>
      <c r="I27" s="52"/>
    </row>
    <row r="28" spans="1:9" s="50" customFormat="1" ht="15" customHeight="1">
      <c r="A28" s="44"/>
      <c r="B28" s="44"/>
      <c r="C28" s="44"/>
      <c r="E28" s="51"/>
      <c r="F28" s="52"/>
      <c r="G28" s="52"/>
      <c r="H28" s="52"/>
      <c r="I28" s="52"/>
    </row>
    <row r="29" spans="1:9" s="50" customFormat="1" ht="15" customHeight="1">
      <c r="A29" s="44"/>
      <c r="B29" s="44"/>
      <c r="C29" s="44"/>
      <c r="E29" s="51"/>
      <c r="F29" s="52"/>
      <c r="G29" s="52"/>
      <c r="H29" s="52"/>
      <c r="I29" s="52"/>
    </row>
    <row r="30" spans="1:9" s="50" customFormat="1" ht="15" customHeight="1">
      <c r="A30" s="55" t="s">
        <v>59</v>
      </c>
      <c r="B30" s="44"/>
      <c r="C30" s="44"/>
      <c r="E30" s="51"/>
      <c r="F30" s="52"/>
      <c r="G30" s="52"/>
      <c r="H30" s="52"/>
      <c r="I30" s="52"/>
    </row>
    <row r="31" spans="1:9" s="50" customFormat="1" ht="15" customHeight="1">
      <c r="A31" s="55" t="s">
        <v>60</v>
      </c>
      <c r="B31" s="44"/>
      <c r="C31" s="44"/>
      <c r="E31" s="51"/>
      <c r="F31" s="52"/>
      <c r="G31" s="52"/>
      <c r="H31" s="52"/>
      <c r="I31" s="52"/>
    </row>
    <row r="32" spans="1:9" s="50" customFormat="1" ht="15" customHeight="1">
      <c r="A32" s="44"/>
      <c r="B32" s="44"/>
      <c r="C32" s="44"/>
      <c r="E32" s="51"/>
      <c r="F32" s="52"/>
      <c r="G32" s="52"/>
      <c r="H32" s="52"/>
      <c r="I32" s="52"/>
    </row>
    <row r="33" spans="1:9" s="48" customFormat="1" ht="15" customHeight="1">
      <c r="A33" s="45"/>
      <c r="B33" s="45"/>
      <c r="C33" s="38"/>
      <c r="D33" s="39"/>
      <c r="E33" s="40"/>
      <c r="F33" s="56"/>
      <c r="G33" s="56"/>
      <c r="H33" s="56"/>
      <c r="I33" s="56"/>
    </row>
    <row r="34" spans="6:9" ht="15" customHeight="1">
      <c r="F34" s="56"/>
      <c r="G34" s="56"/>
      <c r="H34" s="56"/>
      <c r="I34" s="56"/>
    </row>
    <row r="35" spans="1:9" s="48" customFormat="1" ht="15" customHeight="1">
      <c r="A35" s="45"/>
      <c r="B35" s="45"/>
      <c r="C35" s="57" t="s">
        <v>61</v>
      </c>
      <c r="E35" s="41"/>
      <c r="F35" s="49"/>
      <c r="G35" s="58" t="s">
        <v>62</v>
      </c>
      <c r="H35" s="49"/>
      <c r="I35" s="49"/>
    </row>
    <row r="36" spans="3:9" ht="15" customHeight="1">
      <c r="C36" s="59"/>
      <c r="F36" s="56"/>
      <c r="G36" s="58"/>
      <c r="H36" s="56"/>
      <c r="I36" s="56"/>
    </row>
    <row r="37" spans="3:9" ht="15" customHeight="1">
      <c r="C37" s="57" t="s">
        <v>63</v>
      </c>
      <c r="F37" s="56"/>
      <c r="G37" s="58" t="s">
        <v>62</v>
      </c>
      <c r="H37" s="56"/>
      <c r="I37" s="56"/>
    </row>
    <row r="38" spans="3:9" ht="15" customHeight="1">
      <c r="C38" s="59"/>
      <c r="F38" s="56"/>
      <c r="G38" s="58"/>
      <c r="H38" s="56"/>
      <c r="I38" s="56"/>
    </row>
    <row r="39" spans="3:9" ht="15" customHeight="1">
      <c r="C39" s="57" t="s">
        <v>64</v>
      </c>
      <c r="F39" s="56"/>
      <c r="G39" s="58" t="s">
        <v>62</v>
      </c>
      <c r="H39" s="56"/>
      <c r="I39" s="56"/>
    </row>
    <row r="40" spans="3:9" ht="15" customHeight="1">
      <c r="C40" s="59"/>
      <c r="F40" s="56"/>
      <c r="G40" s="58"/>
      <c r="H40" s="56"/>
      <c r="I40" s="56"/>
    </row>
    <row r="41" spans="3:9" ht="15" customHeight="1">
      <c r="C41" s="57" t="s">
        <v>65</v>
      </c>
      <c r="F41" s="56"/>
      <c r="G41" s="58" t="s">
        <v>62</v>
      </c>
      <c r="H41" s="56"/>
      <c r="I41" s="56"/>
    </row>
    <row r="42" spans="3:9" ht="15" customHeight="1">
      <c r="C42" s="59"/>
      <c r="F42" s="56"/>
      <c r="G42" s="58"/>
      <c r="H42" s="56"/>
      <c r="I42" s="56"/>
    </row>
    <row r="43" spans="3:9" ht="15" customHeight="1">
      <c r="C43" s="57" t="s">
        <v>66</v>
      </c>
      <c r="F43" s="56"/>
      <c r="G43" s="58" t="s">
        <v>62</v>
      </c>
      <c r="H43" s="56"/>
      <c r="I43" s="56"/>
    </row>
    <row r="44" spans="3:9" ht="15" customHeight="1">
      <c r="C44" s="44"/>
      <c r="F44" s="56"/>
      <c r="G44" s="56"/>
      <c r="H44" s="56"/>
      <c r="I44" s="56"/>
    </row>
    <row r="45" spans="3:9" ht="15" customHeight="1">
      <c r="C45" s="44"/>
      <c r="F45" s="56"/>
      <c r="G45" s="56"/>
      <c r="H45" s="56"/>
      <c r="I45" s="56"/>
    </row>
    <row r="46" spans="3:9" ht="15" customHeight="1">
      <c r="C46" s="44"/>
      <c r="F46" s="56"/>
      <c r="G46" s="56"/>
      <c r="H46" s="56"/>
      <c r="I46" s="56"/>
    </row>
    <row r="47" spans="3:9" ht="15" customHeight="1">
      <c r="C47" s="44"/>
      <c r="F47" s="56"/>
      <c r="G47" s="56"/>
      <c r="H47" s="56"/>
      <c r="I47" s="56"/>
    </row>
    <row r="48" spans="1:9" s="48" customFormat="1" ht="15" customHeight="1">
      <c r="A48" s="45"/>
      <c r="B48" s="45"/>
      <c r="C48" s="44"/>
      <c r="E48" s="41"/>
      <c r="F48" s="49"/>
      <c r="G48" s="49"/>
      <c r="H48" s="49"/>
      <c r="I48" s="49"/>
    </row>
    <row r="49" spans="1:9" s="48" customFormat="1" ht="15" customHeight="1">
      <c r="A49" s="45"/>
      <c r="B49" s="45"/>
      <c r="C49" s="44"/>
      <c r="D49" s="39"/>
      <c r="E49" s="40"/>
      <c r="F49" s="56"/>
      <c r="G49" s="56"/>
      <c r="H49" s="56"/>
      <c r="I49" s="56"/>
    </row>
  </sheetData>
  <mergeCells count="3">
    <mergeCell ref="A2:I2"/>
    <mergeCell ref="A3:I3"/>
    <mergeCell ref="A4:I4"/>
  </mergeCells>
  <printOptions horizontalCentered="1"/>
  <pageMargins left="0.36" right="0.4330708661417323" top="0.8267716535433072" bottom="0.9448818897637796" header="0.5118110236220472" footer="0.5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8"/>
  <sheetViews>
    <sheetView workbookViewId="0" topLeftCell="A1">
      <selection activeCell="A6" sqref="A6"/>
    </sheetView>
  </sheetViews>
  <sheetFormatPr defaultColWidth="9.00390625" defaultRowHeight="12.75"/>
  <cols>
    <col min="1" max="1" width="5.00390625" style="150" customWidth="1"/>
    <col min="2" max="2" width="6.625" style="150" customWidth="1"/>
    <col min="3" max="3" width="4.75390625" style="150" customWidth="1"/>
    <col min="4" max="4" width="53.00390625" style="149" customWidth="1"/>
    <col min="5" max="5" width="13.75390625" style="149" customWidth="1"/>
    <col min="6" max="6" width="13.75390625" style="103" customWidth="1"/>
    <col min="7" max="7" width="8.75390625" style="149" customWidth="1"/>
    <col min="8" max="16384" width="9.125" style="149" customWidth="1"/>
  </cols>
  <sheetData>
    <row r="1" spans="1:6" ht="16.5" customHeight="1">
      <c r="A1" s="148"/>
      <c r="B1" s="148"/>
      <c r="C1" s="148"/>
      <c r="D1" s="148"/>
      <c r="E1" s="200" t="s">
        <v>138</v>
      </c>
      <c r="F1" s="148"/>
    </row>
    <row r="2" spans="1:6" ht="16.5" customHeight="1">
      <c r="A2" s="148"/>
      <c r="B2" s="148"/>
      <c r="C2" s="148"/>
      <c r="D2" s="148"/>
      <c r="E2" s="200"/>
      <c r="F2" s="148"/>
    </row>
    <row r="3" spans="2:6" ht="18.75" customHeight="1">
      <c r="B3" s="151"/>
      <c r="C3" s="152"/>
      <c r="D3" s="153" t="s">
        <v>139</v>
      </c>
      <c r="E3" s="153"/>
      <c r="F3" s="154"/>
    </row>
    <row r="4" spans="1:6" ht="18" customHeight="1">
      <c r="A4" s="155"/>
      <c r="B4" s="151"/>
      <c r="C4" s="152"/>
      <c r="D4" s="153" t="s">
        <v>140</v>
      </c>
      <c r="E4" s="153"/>
      <c r="F4" s="154"/>
    </row>
    <row r="5" spans="1:6" ht="13.5" customHeight="1">
      <c r="A5" s="155"/>
      <c r="B5" s="151"/>
      <c r="C5" s="152"/>
      <c r="D5" s="153"/>
      <c r="E5" s="153"/>
      <c r="F5" s="154"/>
    </row>
    <row r="6" spans="1:6" ht="17.25" customHeight="1">
      <c r="A6" s="202" t="s">
        <v>141</v>
      </c>
      <c r="B6" s="156"/>
      <c r="C6" s="151"/>
      <c r="D6" s="157"/>
      <c r="E6" s="157"/>
      <c r="F6" s="65"/>
    </row>
    <row r="7" spans="1:6" ht="17.25" customHeight="1" thickBot="1">
      <c r="A7" s="180"/>
      <c r="B7" s="158"/>
      <c r="C7" s="159"/>
      <c r="D7" s="160"/>
      <c r="E7" s="160"/>
      <c r="F7" s="75"/>
    </row>
    <row r="8" spans="1:6" s="164" customFormat="1" ht="10.5" customHeight="1">
      <c r="A8" s="162" t="s">
        <v>15</v>
      </c>
      <c r="B8" s="161" t="s">
        <v>74</v>
      </c>
      <c r="C8" s="162" t="s">
        <v>75</v>
      </c>
      <c r="D8" s="163" t="s">
        <v>76</v>
      </c>
      <c r="E8" s="203" t="s">
        <v>136</v>
      </c>
      <c r="F8" s="204" t="s">
        <v>77</v>
      </c>
    </row>
    <row r="9" spans="1:6" s="164" customFormat="1" ht="12" customHeight="1" thickBot="1">
      <c r="A9" s="165"/>
      <c r="B9" s="166"/>
      <c r="C9" s="165"/>
      <c r="D9" s="167"/>
      <c r="E9" s="86" t="s">
        <v>137</v>
      </c>
      <c r="F9" s="87" t="s">
        <v>78</v>
      </c>
    </row>
    <row r="10" spans="1:6" s="164" customFormat="1" ht="16.5" customHeight="1">
      <c r="A10" s="88" t="s">
        <v>4</v>
      </c>
      <c r="B10" s="89"/>
      <c r="C10" s="88"/>
      <c r="D10" s="168" t="s">
        <v>5</v>
      </c>
      <c r="E10" s="92">
        <f>E11</f>
        <v>35000</v>
      </c>
      <c r="F10" s="92">
        <f>F11</f>
        <v>35000</v>
      </c>
    </row>
    <row r="11" spans="1:6" s="95" customFormat="1" ht="12.75" customHeight="1">
      <c r="A11" s="76"/>
      <c r="B11" s="77" t="s">
        <v>18</v>
      </c>
      <c r="C11" s="76"/>
      <c r="D11" s="105" t="s">
        <v>19</v>
      </c>
      <c r="E11" s="94">
        <f>E12</f>
        <v>35000</v>
      </c>
      <c r="F11" s="94">
        <f>F12</f>
        <v>35000</v>
      </c>
    </row>
    <row r="12" spans="1:6" ht="12.75" customHeight="1">
      <c r="A12" s="169"/>
      <c r="B12" s="151"/>
      <c r="C12" s="169" t="s">
        <v>20</v>
      </c>
      <c r="D12" s="157" t="s">
        <v>127</v>
      </c>
      <c r="E12" s="98">
        <v>35000</v>
      </c>
      <c r="F12" s="98">
        <f>E12</f>
        <v>35000</v>
      </c>
    </row>
    <row r="13" spans="1:6" ht="12.75" customHeight="1">
      <c r="A13" s="169"/>
      <c r="B13" s="151"/>
      <c r="C13" s="169"/>
      <c r="D13" s="157" t="s">
        <v>128</v>
      </c>
      <c r="E13" s="98"/>
      <c r="F13" s="98"/>
    </row>
    <row r="14" spans="1:6" ht="12.75" customHeight="1">
      <c r="A14" s="169"/>
      <c r="B14" s="151"/>
      <c r="C14" s="169"/>
      <c r="D14" s="157" t="s">
        <v>129</v>
      </c>
      <c r="E14" s="98"/>
      <c r="F14" s="98"/>
    </row>
    <row r="15" spans="1:6" ht="12.75" customHeight="1">
      <c r="A15" s="169"/>
      <c r="B15" s="151"/>
      <c r="C15" s="169"/>
      <c r="D15" s="157"/>
      <c r="E15" s="98"/>
      <c r="F15" s="98"/>
    </row>
    <row r="16" spans="1:6" s="164" customFormat="1" ht="16.5" customHeight="1">
      <c r="A16" s="88" t="s">
        <v>0</v>
      </c>
      <c r="B16" s="89"/>
      <c r="C16" s="88"/>
      <c r="D16" s="168" t="s">
        <v>11</v>
      </c>
      <c r="E16" s="92">
        <f>E17</f>
        <v>20000</v>
      </c>
      <c r="F16" s="92">
        <f>F17</f>
        <v>20000</v>
      </c>
    </row>
    <row r="17" spans="1:6" s="172" customFormat="1" ht="12.75" customHeight="1">
      <c r="A17" s="170"/>
      <c r="B17" s="179" t="s">
        <v>21</v>
      </c>
      <c r="C17" s="170"/>
      <c r="D17" s="171" t="s">
        <v>22</v>
      </c>
      <c r="E17" s="94">
        <f>E18</f>
        <v>20000</v>
      </c>
      <c r="F17" s="94">
        <f>F18</f>
        <v>20000</v>
      </c>
    </row>
    <row r="18" spans="1:6" ht="12.75" customHeight="1">
      <c r="A18" s="169"/>
      <c r="B18" s="151"/>
      <c r="C18" s="169" t="s">
        <v>20</v>
      </c>
      <c r="D18" s="157" t="s">
        <v>127</v>
      </c>
      <c r="E18" s="98">
        <v>20000</v>
      </c>
      <c r="F18" s="98">
        <f>E18</f>
        <v>20000</v>
      </c>
    </row>
    <row r="19" spans="1:6" ht="12.75" customHeight="1">
      <c r="A19" s="169"/>
      <c r="B19" s="151"/>
      <c r="C19" s="169"/>
      <c r="D19" s="157" t="s">
        <v>128</v>
      </c>
      <c r="E19" s="98"/>
      <c r="F19" s="98"/>
    </row>
    <row r="20" spans="1:6" ht="12.75" customHeight="1">
      <c r="A20" s="169"/>
      <c r="B20" s="151"/>
      <c r="C20" s="169"/>
      <c r="D20" s="157" t="s">
        <v>129</v>
      </c>
      <c r="E20" s="98"/>
      <c r="F20" s="98"/>
    </row>
    <row r="21" spans="1:6" ht="12.75" customHeight="1">
      <c r="A21" s="169"/>
      <c r="B21" s="151"/>
      <c r="C21" s="169"/>
      <c r="D21" s="157"/>
      <c r="E21" s="98"/>
      <c r="F21" s="98"/>
    </row>
    <row r="22" spans="1:6" s="164" customFormat="1" ht="16.5" customHeight="1">
      <c r="A22" s="88" t="s">
        <v>6</v>
      </c>
      <c r="B22" s="89"/>
      <c r="C22" s="88"/>
      <c r="D22" s="168" t="s">
        <v>7</v>
      </c>
      <c r="E22" s="92">
        <f>E23+E27+E31+E35</f>
        <v>500200</v>
      </c>
      <c r="F22" s="92">
        <f>F23+F27+F31+F35</f>
        <v>500200</v>
      </c>
    </row>
    <row r="23" spans="1:6" s="172" customFormat="1" ht="12.75" customHeight="1">
      <c r="A23" s="170"/>
      <c r="B23" s="179" t="s">
        <v>23</v>
      </c>
      <c r="C23" s="170"/>
      <c r="D23" s="171" t="s">
        <v>24</v>
      </c>
      <c r="E23" s="94">
        <f>E24</f>
        <v>127000</v>
      </c>
      <c r="F23" s="94">
        <f>F24</f>
        <v>127000</v>
      </c>
    </row>
    <row r="24" spans="1:6" s="172" customFormat="1" ht="12.75" customHeight="1">
      <c r="A24" s="170"/>
      <c r="B24" s="179"/>
      <c r="C24" s="169" t="s">
        <v>20</v>
      </c>
      <c r="D24" s="157" t="s">
        <v>127</v>
      </c>
      <c r="E24" s="98">
        <v>127000</v>
      </c>
      <c r="F24" s="98">
        <f>E24</f>
        <v>127000</v>
      </c>
    </row>
    <row r="25" spans="1:6" s="172" customFormat="1" ht="12.75" customHeight="1">
      <c r="A25" s="170"/>
      <c r="B25" s="179"/>
      <c r="C25" s="169"/>
      <c r="D25" s="157" t="s">
        <v>128</v>
      </c>
      <c r="E25" s="94"/>
      <c r="F25" s="94"/>
    </row>
    <row r="26" spans="1:6" s="172" customFormat="1" ht="12.75" customHeight="1">
      <c r="A26" s="170"/>
      <c r="B26" s="179"/>
      <c r="C26" s="169"/>
      <c r="D26" s="157" t="s">
        <v>129</v>
      </c>
      <c r="E26" s="94"/>
      <c r="F26" s="94"/>
    </row>
    <row r="27" spans="1:6" ht="12.75" customHeight="1">
      <c r="A27" s="170"/>
      <c r="B27" s="179" t="s">
        <v>25</v>
      </c>
      <c r="C27" s="170"/>
      <c r="D27" s="171" t="s">
        <v>26</v>
      </c>
      <c r="E27" s="94">
        <f>E28</f>
        <v>103000</v>
      </c>
      <c r="F27" s="94">
        <f>F28</f>
        <v>103000</v>
      </c>
    </row>
    <row r="28" spans="1:6" ht="12.75" customHeight="1">
      <c r="A28" s="169"/>
      <c r="B28" s="151"/>
      <c r="C28" s="169" t="s">
        <v>20</v>
      </c>
      <c r="D28" s="157" t="s">
        <v>127</v>
      </c>
      <c r="E28" s="98">
        <v>103000</v>
      </c>
      <c r="F28" s="98">
        <f>E28</f>
        <v>103000</v>
      </c>
    </row>
    <row r="29" spans="1:6" ht="12.75" customHeight="1">
      <c r="A29" s="169"/>
      <c r="B29" s="151"/>
      <c r="C29" s="169"/>
      <c r="D29" s="157" t="s">
        <v>128</v>
      </c>
      <c r="E29" s="98"/>
      <c r="F29" s="98"/>
    </row>
    <row r="30" spans="1:6" ht="12.75" customHeight="1">
      <c r="A30" s="169"/>
      <c r="B30" s="151"/>
      <c r="C30" s="169"/>
      <c r="D30" s="157" t="s">
        <v>129</v>
      </c>
      <c r="E30" s="98"/>
      <c r="F30" s="98"/>
    </row>
    <row r="31" spans="1:6" s="172" customFormat="1" ht="12.75" customHeight="1">
      <c r="A31" s="170"/>
      <c r="B31" s="179" t="s">
        <v>27</v>
      </c>
      <c r="C31" s="170"/>
      <c r="D31" s="171" t="s">
        <v>28</v>
      </c>
      <c r="E31" s="94">
        <f>E32</f>
        <v>26000</v>
      </c>
      <c r="F31" s="94">
        <f>F32</f>
        <v>26000</v>
      </c>
    </row>
    <row r="32" spans="1:6" ht="12.75" customHeight="1">
      <c r="A32" s="169"/>
      <c r="B32" s="151"/>
      <c r="C32" s="169" t="s">
        <v>20</v>
      </c>
      <c r="D32" s="157" t="s">
        <v>127</v>
      </c>
      <c r="E32" s="98">
        <v>26000</v>
      </c>
      <c r="F32" s="98">
        <f>E32</f>
        <v>26000</v>
      </c>
    </row>
    <row r="33" spans="1:6" ht="12.75" customHeight="1">
      <c r="A33" s="169"/>
      <c r="B33" s="151"/>
      <c r="C33" s="169"/>
      <c r="D33" s="157" t="s">
        <v>128</v>
      </c>
      <c r="E33" s="98"/>
      <c r="F33" s="98"/>
    </row>
    <row r="34" spans="1:6" ht="12.75" customHeight="1">
      <c r="A34" s="169"/>
      <c r="B34" s="151"/>
      <c r="C34" s="169"/>
      <c r="D34" s="157" t="s">
        <v>129</v>
      </c>
      <c r="E34" s="98"/>
      <c r="F34" s="98"/>
    </row>
    <row r="35" spans="1:6" s="172" customFormat="1" ht="12.75" customHeight="1">
      <c r="A35" s="170"/>
      <c r="B35" s="179" t="s">
        <v>29</v>
      </c>
      <c r="C35" s="170"/>
      <c r="D35" s="171" t="s">
        <v>30</v>
      </c>
      <c r="E35" s="94">
        <f>SUM(E36:E39)</f>
        <v>244200</v>
      </c>
      <c r="F35" s="94">
        <f>SUM(F36:F39)</f>
        <v>244200</v>
      </c>
    </row>
    <row r="36" spans="1:6" ht="12.75" customHeight="1">
      <c r="A36" s="169"/>
      <c r="B36" s="151"/>
      <c r="C36" s="169" t="s">
        <v>20</v>
      </c>
      <c r="D36" s="157" t="s">
        <v>127</v>
      </c>
      <c r="E36" s="98">
        <v>204200</v>
      </c>
      <c r="F36" s="98">
        <f>E36</f>
        <v>204200</v>
      </c>
    </row>
    <row r="37" spans="1:6" ht="12.75" customHeight="1">
      <c r="A37" s="169"/>
      <c r="B37" s="151"/>
      <c r="C37" s="169"/>
      <c r="D37" s="157" t="s">
        <v>128</v>
      </c>
      <c r="E37" s="98"/>
      <c r="F37" s="98"/>
    </row>
    <row r="38" spans="1:6" ht="12.75" customHeight="1">
      <c r="A38" s="169"/>
      <c r="B38" s="151"/>
      <c r="C38" s="169"/>
      <c r="D38" s="157" t="s">
        <v>129</v>
      </c>
      <c r="E38" s="98"/>
      <c r="F38" s="98"/>
    </row>
    <row r="39" spans="1:6" ht="12.75" customHeight="1">
      <c r="A39" s="169"/>
      <c r="B39" s="151"/>
      <c r="C39" s="169" t="s">
        <v>46</v>
      </c>
      <c r="D39" s="157" t="s">
        <v>130</v>
      </c>
      <c r="E39" s="98">
        <v>40000</v>
      </c>
      <c r="F39" s="98">
        <f>E39</f>
        <v>40000</v>
      </c>
    </row>
    <row r="40" spans="1:6" ht="12.75" customHeight="1">
      <c r="A40" s="169"/>
      <c r="B40" s="151"/>
      <c r="C40" s="169"/>
      <c r="D40" s="157" t="s">
        <v>131</v>
      </c>
      <c r="E40" s="98"/>
      <c r="F40" s="98"/>
    </row>
    <row r="41" spans="1:6" ht="12.75" customHeight="1">
      <c r="A41" s="169"/>
      <c r="B41" s="151"/>
      <c r="C41" s="169"/>
      <c r="D41" s="157" t="s">
        <v>132</v>
      </c>
      <c r="E41" s="98"/>
      <c r="F41" s="98"/>
    </row>
    <row r="42" spans="1:6" ht="12.75" customHeight="1">
      <c r="A42" s="169"/>
      <c r="B42" s="151"/>
      <c r="C42" s="169"/>
      <c r="D42" s="157"/>
      <c r="E42" s="98"/>
      <c r="F42" s="98"/>
    </row>
    <row r="43" spans="1:6" s="164" customFormat="1" ht="16.5" customHeight="1">
      <c r="A43" s="88" t="s">
        <v>1</v>
      </c>
      <c r="B43" s="89"/>
      <c r="C43" s="88"/>
      <c r="D43" s="168" t="s">
        <v>2</v>
      </c>
      <c r="E43" s="92">
        <f>E44+E48</f>
        <v>214800</v>
      </c>
      <c r="F43" s="92">
        <f>F44+F48</f>
        <v>214800</v>
      </c>
    </row>
    <row r="44" spans="1:6" s="172" customFormat="1" ht="12.75" customHeight="1">
      <c r="A44" s="170"/>
      <c r="B44" s="179" t="s">
        <v>31</v>
      </c>
      <c r="C44" s="170"/>
      <c r="D44" s="171" t="s">
        <v>32</v>
      </c>
      <c r="E44" s="94">
        <f>E45</f>
        <v>194800</v>
      </c>
      <c r="F44" s="94">
        <f>F45</f>
        <v>194800</v>
      </c>
    </row>
    <row r="45" spans="1:6" ht="12.75" customHeight="1">
      <c r="A45" s="169"/>
      <c r="B45" s="151"/>
      <c r="C45" s="169" t="s">
        <v>20</v>
      </c>
      <c r="D45" s="157" t="s">
        <v>127</v>
      </c>
      <c r="E45" s="98">
        <v>194800</v>
      </c>
      <c r="F45" s="98">
        <f>E45</f>
        <v>194800</v>
      </c>
    </row>
    <row r="46" spans="1:6" ht="12.75" customHeight="1">
      <c r="A46" s="169"/>
      <c r="B46" s="151"/>
      <c r="C46" s="169"/>
      <c r="D46" s="157" t="s">
        <v>128</v>
      </c>
      <c r="E46" s="98"/>
      <c r="F46" s="98"/>
    </row>
    <row r="47" spans="1:6" ht="12.75" customHeight="1">
      <c r="A47" s="169"/>
      <c r="B47" s="151"/>
      <c r="C47" s="169"/>
      <c r="D47" s="157" t="s">
        <v>129</v>
      </c>
      <c r="E47" s="98"/>
      <c r="F47" s="98"/>
    </row>
    <row r="48" spans="1:6" s="172" customFormat="1" ht="12.75" customHeight="1">
      <c r="A48" s="170"/>
      <c r="B48" s="179" t="s">
        <v>33</v>
      </c>
      <c r="C48" s="170"/>
      <c r="D48" s="171" t="s">
        <v>34</v>
      </c>
      <c r="E48" s="94">
        <f>E49</f>
        <v>20000</v>
      </c>
      <c r="F48" s="94">
        <f>F49</f>
        <v>20000</v>
      </c>
    </row>
    <row r="49" spans="1:6" ht="12.75" customHeight="1">
      <c r="A49" s="169"/>
      <c r="B49" s="151"/>
      <c r="C49" s="169" t="s">
        <v>20</v>
      </c>
      <c r="D49" s="157" t="s">
        <v>127</v>
      </c>
      <c r="E49" s="98">
        <v>20000</v>
      </c>
      <c r="F49" s="98">
        <f>E49</f>
        <v>20000</v>
      </c>
    </row>
    <row r="50" spans="1:6" ht="12.75" customHeight="1">
      <c r="A50" s="169"/>
      <c r="B50" s="151"/>
      <c r="C50" s="169"/>
      <c r="D50" s="157" t="s">
        <v>128</v>
      </c>
      <c r="E50" s="98"/>
      <c r="F50" s="98"/>
    </row>
    <row r="51" spans="1:6" ht="12.75" customHeight="1">
      <c r="A51" s="169"/>
      <c r="B51" s="151"/>
      <c r="C51" s="169"/>
      <c r="D51" s="157" t="s">
        <v>129</v>
      </c>
      <c r="E51" s="98"/>
      <c r="F51" s="98"/>
    </row>
    <row r="52" spans="1:6" ht="12.75" customHeight="1">
      <c r="A52" s="169"/>
      <c r="B52" s="151"/>
      <c r="C52" s="169"/>
      <c r="D52" s="157"/>
      <c r="E52" s="98"/>
      <c r="F52" s="98"/>
    </row>
    <row r="53" spans="1:6" s="164" customFormat="1" ht="16.5" customHeight="1">
      <c r="A53" s="88" t="s">
        <v>8</v>
      </c>
      <c r="B53" s="89"/>
      <c r="C53" s="88"/>
      <c r="D53" s="168" t="s">
        <v>35</v>
      </c>
      <c r="E53" s="92">
        <f>E54+E61</f>
        <v>3620800</v>
      </c>
      <c r="F53" s="92">
        <f>F54+F61</f>
        <v>3620800</v>
      </c>
    </row>
    <row r="54" spans="1:6" s="172" customFormat="1" ht="12.75" customHeight="1">
      <c r="A54" s="170"/>
      <c r="B54" s="179" t="s">
        <v>36</v>
      </c>
      <c r="C54" s="170"/>
      <c r="D54" s="171" t="s">
        <v>37</v>
      </c>
      <c r="E54" s="94">
        <f>SUM(E55:E58)</f>
        <v>3616000</v>
      </c>
      <c r="F54" s="94">
        <f>SUM(F55:F58)</f>
        <v>3616000</v>
      </c>
    </row>
    <row r="55" spans="1:6" ht="12.75" customHeight="1">
      <c r="A55" s="169"/>
      <c r="B55" s="151"/>
      <c r="C55" s="169" t="s">
        <v>20</v>
      </c>
      <c r="D55" s="157" t="s">
        <v>127</v>
      </c>
      <c r="E55" s="98">
        <v>3616000</v>
      </c>
      <c r="F55" s="98">
        <f>E55</f>
        <v>3616000</v>
      </c>
    </row>
    <row r="56" spans="1:6" ht="12.75" customHeight="1">
      <c r="A56" s="169"/>
      <c r="B56" s="151"/>
      <c r="C56" s="169"/>
      <c r="D56" s="157" t="s">
        <v>128</v>
      </c>
      <c r="E56" s="98"/>
      <c r="F56" s="98"/>
    </row>
    <row r="57" spans="1:6" ht="12.75" customHeight="1">
      <c r="A57" s="169"/>
      <c r="B57" s="151"/>
      <c r="C57" s="169"/>
      <c r="D57" s="157" t="s">
        <v>129</v>
      </c>
      <c r="E57" s="98"/>
      <c r="F57" s="98"/>
    </row>
    <row r="58" spans="1:6" ht="12.75" customHeight="1" hidden="1">
      <c r="A58" s="169"/>
      <c r="B58" s="151"/>
      <c r="C58" s="169" t="s">
        <v>46</v>
      </c>
      <c r="D58" s="157" t="s">
        <v>47</v>
      </c>
      <c r="E58" s="98"/>
      <c r="F58" s="98">
        <v>0</v>
      </c>
    </row>
    <row r="59" spans="1:6" ht="12.75" customHeight="1" hidden="1">
      <c r="A59" s="169"/>
      <c r="B59" s="151"/>
      <c r="C59" s="169"/>
      <c r="D59" s="157" t="s">
        <v>131</v>
      </c>
      <c r="E59" s="98"/>
      <c r="F59" s="98"/>
    </row>
    <row r="60" spans="1:6" ht="12.75" customHeight="1" hidden="1">
      <c r="A60" s="169"/>
      <c r="B60" s="151"/>
      <c r="C60" s="169"/>
      <c r="D60" s="157" t="s">
        <v>132</v>
      </c>
      <c r="E60" s="98"/>
      <c r="F60" s="98"/>
    </row>
    <row r="61" spans="1:6" s="172" customFormat="1" ht="12.75" customHeight="1">
      <c r="A61" s="170"/>
      <c r="B61" s="179" t="s">
        <v>38</v>
      </c>
      <c r="C61" s="170"/>
      <c r="D61" s="171" t="s">
        <v>39</v>
      </c>
      <c r="E61" s="94">
        <f>E62</f>
        <v>4800</v>
      </c>
      <c r="F61" s="94">
        <f>F62</f>
        <v>4800</v>
      </c>
    </row>
    <row r="62" spans="1:6" ht="12.75" customHeight="1">
      <c r="A62" s="169"/>
      <c r="B62" s="151"/>
      <c r="C62" s="169" t="s">
        <v>20</v>
      </c>
      <c r="D62" s="157" t="s">
        <v>127</v>
      </c>
      <c r="E62" s="98">
        <v>4800</v>
      </c>
      <c r="F62" s="98">
        <f>E62</f>
        <v>4800</v>
      </c>
    </row>
    <row r="63" spans="1:6" ht="12.75" customHeight="1">
      <c r="A63" s="169"/>
      <c r="B63" s="151"/>
      <c r="C63" s="169"/>
      <c r="D63" s="157" t="s">
        <v>128</v>
      </c>
      <c r="E63" s="98"/>
      <c r="F63" s="98"/>
    </row>
    <row r="64" spans="1:6" ht="12.75" customHeight="1">
      <c r="A64" s="169"/>
      <c r="B64" s="151"/>
      <c r="C64" s="169"/>
      <c r="D64" s="157" t="s">
        <v>129</v>
      </c>
      <c r="E64" s="98"/>
      <c r="F64" s="98"/>
    </row>
    <row r="65" spans="1:6" ht="12.75" customHeight="1">
      <c r="A65" s="169"/>
      <c r="B65" s="151"/>
      <c r="C65" s="169"/>
      <c r="D65" s="157"/>
      <c r="E65" s="98"/>
      <c r="F65" s="98"/>
    </row>
    <row r="66" spans="1:6" s="164" customFormat="1" ht="16.5" customHeight="1">
      <c r="A66" s="88" t="s">
        <v>9</v>
      </c>
      <c r="B66" s="89"/>
      <c r="C66" s="88"/>
      <c r="D66" s="168" t="s">
        <v>10</v>
      </c>
      <c r="E66" s="92">
        <f>E67</f>
        <v>1926300</v>
      </c>
      <c r="F66" s="92">
        <f>F67</f>
        <v>1926300</v>
      </c>
    </row>
    <row r="67" spans="1:6" s="172" customFormat="1" ht="12.75" customHeight="1">
      <c r="A67" s="170"/>
      <c r="B67" s="179" t="s">
        <v>40</v>
      </c>
      <c r="C67" s="170"/>
      <c r="D67" s="171" t="s">
        <v>41</v>
      </c>
      <c r="E67" s="94">
        <f>SUM(E69:E75)</f>
        <v>1926300</v>
      </c>
      <c r="F67" s="94">
        <f>SUM(F69:F75)</f>
        <v>1926300</v>
      </c>
    </row>
    <row r="68" spans="1:6" s="184" customFormat="1" ht="12.75" customHeight="1">
      <c r="A68" s="181"/>
      <c r="B68" s="182"/>
      <c r="C68" s="181"/>
      <c r="D68" s="171" t="s">
        <v>45</v>
      </c>
      <c r="E68" s="183"/>
      <c r="F68" s="183"/>
    </row>
    <row r="69" spans="1:6" ht="12.75" customHeight="1">
      <c r="A69" s="169"/>
      <c r="B69" s="151"/>
      <c r="C69" s="169" t="s">
        <v>20</v>
      </c>
      <c r="D69" s="157" t="s">
        <v>127</v>
      </c>
      <c r="E69" s="98">
        <v>1903000</v>
      </c>
      <c r="F69" s="98">
        <f>E69</f>
        <v>1903000</v>
      </c>
    </row>
    <row r="70" spans="1:6" ht="12.75" customHeight="1">
      <c r="A70" s="169"/>
      <c r="B70" s="151"/>
      <c r="C70" s="169"/>
      <c r="D70" s="157" t="s">
        <v>128</v>
      </c>
      <c r="E70" s="98"/>
      <c r="F70" s="98"/>
    </row>
    <row r="71" spans="1:6" ht="12.75" customHeight="1">
      <c r="A71" s="169"/>
      <c r="B71" s="151"/>
      <c r="C71" s="169"/>
      <c r="D71" s="157" t="s">
        <v>133</v>
      </c>
      <c r="E71" s="98"/>
      <c r="F71" s="98"/>
    </row>
    <row r="72" spans="1:6" ht="12.75" customHeight="1">
      <c r="A72" s="169"/>
      <c r="B72" s="151"/>
      <c r="C72" s="169" t="s">
        <v>20</v>
      </c>
      <c r="D72" s="157" t="s">
        <v>127</v>
      </c>
      <c r="E72" s="98">
        <v>7300</v>
      </c>
      <c r="F72" s="98">
        <f>E72</f>
        <v>7300</v>
      </c>
    </row>
    <row r="73" spans="1:6" ht="12.75" customHeight="1">
      <c r="A73" s="169"/>
      <c r="B73" s="151"/>
      <c r="C73" s="169"/>
      <c r="D73" s="157" t="s">
        <v>128</v>
      </c>
      <c r="E73" s="98"/>
      <c r="F73" s="98"/>
    </row>
    <row r="74" spans="1:6" ht="12.75" customHeight="1">
      <c r="A74" s="169"/>
      <c r="B74" s="151"/>
      <c r="C74" s="169"/>
      <c r="D74" s="157" t="s">
        <v>134</v>
      </c>
      <c r="E74" s="98"/>
      <c r="F74" s="98"/>
    </row>
    <row r="75" spans="1:6" ht="12.75" customHeight="1">
      <c r="A75" s="169"/>
      <c r="B75" s="151"/>
      <c r="C75" s="169" t="s">
        <v>20</v>
      </c>
      <c r="D75" s="157" t="s">
        <v>127</v>
      </c>
      <c r="E75" s="98">
        <v>16000</v>
      </c>
      <c r="F75" s="98">
        <f>E75</f>
        <v>16000</v>
      </c>
    </row>
    <row r="76" spans="1:6" ht="12.75" customHeight="1">
      <c r="A76" s="169"/>
      <c r="B76" s="151"/>
      <c r="C76" s="169"/>
      <c r="D76" s="157" t="s">
        <v>128</v>
      </c>
      <c r="E76" s="98"/>
      <c r="F76" s="98"/>
    </row>
    <row r="77" spans="1:6" ht="12.75" customHeight="1">
      <c r="A77" s="169"/>
      <c r="B77" s="151"/>
      <c r="C77" s="169"/>
      <c r="D77" s="157" t="s">
        <v>135</v>
      </c>
      <c r="E77" s="98"/>
      <c r="F77" s="98"/>
    </row>
    <row r="78" spans="1:6" ht="12.75" customHeight="1">
      <c r="A78" s="169"/>
      <c r="B78" s="151"/>
      <c r="C78" s="169"/>
      <c r="D78" s="157"/>
      <c r="E78" s="98"/>
      <c r="F78" s="98"/>
    </row>
    <row r="79" spans="1:6" s="164" customFormat="1" ht="16.5" customHeight="1">
      <c r="A79" s="88" t="s">
        <v>3</v>
      </c>
      <c r="B79" s="89"/>
      <c r="C79" s="88"/>
      <c r="D79" s="168" t="s">
        <v>12</v>
      </c>
      <c r="E79" s="92">
        <f>E80</f>
        <v>130000</v>
      </c>
      <c r="F79" s="92">
        <f>F80</f>
        <v>130000</v>
      </c>
    </row>
    <row r="80" spans="1:6" ht="12.75" customHeight="1">
      <c r="A80" s="169"/>
      <c r="B80" s="179" t="s">
        <v>42</v>
      </c>
      <c r="C80" s="185"/>
      <c r="D80" s="174" t="s">
        <v>43</v>
      </c>
      <c r="E80" s="186">
        <f>E81</f>
        <v>130000</v>
      </c>
      <c r="F80" s="186">
        <f>F81</f>
        <v>130000</v>
      </c>
    </row>
    <row r="81" spans="1:6" ht="12.75" customHeight="1">
      <c r="A81" s="169"/>
      <c r="B81" s="151"/>
      <c r="C81" s="169" t="s">
        <v>20</v>
      </c>
      <c r="D81" s="157" t="s">
        <v>127</v>
      </c>
      <c r="E81" s="98">
        <v>130000</v>
      </c>
      <c r="F81" s="98">
        <f>E81</f>
        <v>130000</v>
      </c>
    </row>
    <row r="82" spans="1:6" ht="12.75" customHeight="1">
      <c r="A82" s="169"/>
      <c r="B82" s="151"/>
      <c r="C82" s="169"/>
      <c r="D82" s="157" t="s">
        <v>128</v>
      </c>
      <c r="E82" s="98"/>
      <c r="F82" s="98"/>
    </row>
    <row r="83" spans="1:6" ht="12.75" customHeight="1">
      <c r="A83" s="169"/>
      <c r="B83" s="151"/>
      <c r="C83" s="169"/>
      <c r="D83" s="157" t="s">
        <v>129</v>
      </c>
      <c r="E83" s="98"/>
      <c r="F83" s="98"/>
    </row>
    <row r="84" spans="1:6" ht="12.75" customHeight="1" thickBot="1">
      <c r="A84" s="169"/>
      <c r="B84" s="151"/>
      <c r="C84" s="169"/>
      <c r="D84" s="101"/>
      <c r="E84" s="98"/>
      <c r="F84" s="98"/>
    </row>
    <row r="85" spans="1:6" s="178" customFormat="1" ht="18" customHeight="1" thickBot="1">
      <c r="A85" s="175"/>
      <c r="B85" s="176"/>
      <c r="C85" s="175"/>
      <c r="D85" s="177" t="s">
        <v>44</v>
      </c>
      <c r="E85" s="114">
        <f>E10+E16+E22+E43+E53+E66+E79</f>
        <v>6447100</v>
      </c>
      <c r="F85" s="114">
        <f>F10+F16+F22+F43+F53+F66+F79</f>
        <v>6447100</v>
      </c>
    </row>
    <row r="86" ht="12.75" customHeight="1">
      <c r="F86" s="120"/>
    </row>
    <row r="87" spans="5:6" ht="12.75" customHeight="1">
      <c r="E87" s="187"/>
      <c r="F87" s="120"/>
    </row>
    <row r="88" spans="5:6" ht="12.75" customHeight="1">
      <c r="E88" s="187"/>
      <c r="F88" s="120"/>
    </row>
    <row r="89" ht="12.75" customHeight="1">
      <c r="F89" s="120"/>
    </row>
    <row r="90" spans="1:6" s="178" customFormat="1" ht="16.5" customHeight="1">
      <c r="A90" s="188"/>
      <c r="B90" s="188"/>
      <c r="C90" s="188"/>
      <c r="D90" s="189"/>
      <c r="E90" s="190"/>
      <c r="F90" s="190"/>
    </row>
    <row r="91" spans="2:6" ht="12.75" customHeight="1">
      <c r="B91" s="191"/>
      <c r="C91" s="191"/>
      <c r="D91" s="172"/>
      <c r="E91" s="172"/>
      <c r="F91" s="120"/>
    </row>
    <row r="92" spans="2:6" ht="12.75" customHeight="1">
      <c r="B92" s="192"/>
      <c r="C92" s="192"/>
      <c r="D92" s="173"/>
      <c r="E92" s="66"/>
      <c r="F92" s="66"/>
    </row>
    <row r="93" spans="2:6" ht="12.75" customHeight="1">
      <c r="B93" s="192"/>
      <c r="C93" s="192"/>
      <c r="D93" s="173"/>
      <c r="E93" s="66"/>
      <c r="F93" s="66"/>
    </row>
    <row r="94" spans="2:6" ht="12.75" customHeight="1">
      <c r="B94" s="191"/>
      <c r="C94" s="191"/>
      <c r="D94" s="193"/>
      <c r="E94" s="120"/>
      <c r="F94" s="120"/>
    </row>
    <row r="95" spans="1:6" s="172" customFormat="1" ht="16.5" customHeight="1">
      <c r="A95" s="191"/>
      <c r="B95" s="191"/>
      <c r="C95" s="191"/>
      <c r="D95" s="194"/>
      <c r="E95" s="195"/>
      <c r="F95" s="195"/>
    </row>
    <row r="96" spans="1:6" s="172" customFormat="1" ht="11.25" customHeight="1">
      <c r="A96" s="191"/>
      <c r="B96" s="191"/>
      <c r="C96" s="191"/>
      <c r="D96" s="194"/>
      <c r="E96" s="196"/>
      <c r="F96" s="196"/>
    </row>
    <row r="97" spans="1:6" s="199" customFormat="1" ht="18.75" customHeight="1">
      <c r="A97" s="197"/>
      <c r="B97" s="197"/>
      <c r="C97" s="197"/>
      <c r="D97" s="198"/>
      <c r="E97" s="127"/>
      <c r="F97" s="127"/>
    </row>
    <row r="98" spans="1:5" ht="11.25">
      <c r="A98" s="151"/>
      <c r="B98" s="151"/>
      <c r="C98" s="151"/>
      <c r="D98" s="157"/>
      <c r="E98" s="157"/>
    </row>
  </sheetData>
  <printOptions horizontalCentered="1"/>
  <pageMargins left="0.35433070866141736" right="0.35433070866141736" top="0.7086614173228347" bottom="0.7086614173228347" header="0.5118110236220472" footer="0.55118110236220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6"/>
  <sheetViews>
    <sheetView workbookViewId="0" topLeftCell="A88">
      <selection activeCell="J107" sqref="J107"/>
    </sheetView>
  </sheetViews>
  <sheetFormatPr defaultColWidth="9.00390625" defaultRowHeight="12.75"/>
  <cols>
    <col min="1" max="1" width="5.00390625" style="110" customWidth="1"/>
    <col min="2" max="2" width="5.875" style="110" customWidth="1"/>
    <col min="3" max="3" width="4.75390625" style="100" customWidth="1"/>
    <col min="4" max="4" width="48.375" style="103" customWidth="1"/>
    <col min="5" max="5" width="14.25390625" style="103" customWidth="1"/>
    <col min="6" max="6" width="14.375" style="120" hidden="1" customWidth="1"/>
    <col min="7" max="7" width="9.875" style="67" customWidth="1"/>
    <col min="8" max="8" width="10.25390625" style="68" customWidth="1"/>
    <col min="9" max="9" width="13.25390625" style="69" customWidth="1"/>
    <col min="10" max="10" width="9.125" style="68" customWidth="1"/>
    <col min="11" max="11" width="10.125" style="70" customWidth="1"/>
    <col min="12" max="12" width="8.375" style="70" customWidth="1"/>
    <col min="13" max="13" width="8.75390625" style="68" customWidth="1"/>
    <col min="14" max="14" width="8.25390625" style="68" customWidth="1"/>
    <col min="15" max="16" width="9.125" style="68" customWidth="1"/>
    <col min="17" max="16384" width="9.125" style="71" customWidth="1"/>
  </cols>
  <sheetData>
    <row r="1" spans="1:6" ht="20.25" customHeight="1">
      <c r="A1" s="205" t="s">
        <v>142</v>
      </c>
      <c r="B1" s="63"/>
      <c r="C1" s="64"/>
      <c r="D1" s="65"/>
      <c r="E1" s="65"/>
      <c r="F1" s="66"/>
    </row>
    <row r="2" spans="1:6" ht="18.75" customHeight="1" thickBot="1">
      <c r="A2" s="72"/>
      <c r="B2" s="73"/>
      <c r="C2" s="74"/>
      <c r="D2" s="75"/>
      <c r="E2" s="65"/>
      <c r="F2" s="66"/>
    </row>
    <row r="3" spans="1:6" ht="12.75">
      <c r="A3" s="76" t="s">
        <v>15</v>
      </c>
      <c r="B3" s="77" t="s">
        <v>74</v>
      </c>
      <c r="C3" s="78" t="s">
        <v>75</v>
      </c>
      <c r="D3" s="79" t="s">
        <v>76</v>
      </c>
      <c r="E3" s="80" t="s">
        <v>136</v>
      </c>
      <c r="F3" s="81" t="s">
        <v>77</v>
      </c>
    </row>
    <row r="4" spans="1:6" ht="13.5" thickBot="1">
      <c r="A4" s="82"/>
      <c r="B4" s="83"/>
      <c r="C4" s="84"/>
      <c r="D4" s="85"/>
      <c r="E4" s="86" t="s">
        <v>150</v>
      </c>
      <c r="F4" s="87" t="s">
        <v>78</v>
      </c>
    </row>
    <row r="5" spans="1:16" s="1" customFormat="1" ht="16.5" customHeight="1">
      <c r="A5" s="88" t="s">
        <v>4</v>
      </c>
      <c r="B5" s="89"/>
      <c r="C5" s="90"/>
      <c r="D5" s="91" t="s">
        <v>5</v>
      </c>
      <c r="E5" s="92">
        <f>E6</f>
        <v>35000</v>
      </c>
      <c r="F5" s="92">
        <f>F6</f>
        <v>35000</v>
      </c>
      <c r="G5" s="60"/>
      <c r="H5" s="34"/>
      <c r="I5" s="61"/>
      <c r="J5" s="34"/>
      <c r="K5" s="62"/>
      <c r="L5" s="62"/>
      <c r="M5" s="34"/>
      <c r="N5" s="34"/>
      <c r="O5" s="34"/>
      <c r="P5" s="34"/>
    </row>
    <row r="6" spans="1:16" s="95" customFormat="1" ht="12.75" customHeight="1">
      <c r="A6" s="76"/>
      <c r="B6" s="77" t="s">
        <v>18</v>
      </c>
      <c r="C6" s="78"/>
      <c r="D6" s="93" t="s">
        <v>19</v>
      </c>
      <c r="E6" s="94">
        <f>E7</f>
        <v>35000</v>
      </c>
      <c r="F6" s="94">
        <f>F7</f>
        <v>35000</v>
      </c>
      <c r="G6" s="67" t="s">
        <v>79</v>
      </c>
      <c r="H6" s="68"/>
      <c r="I6" s="69"/>
      <c r="J6" s="68"/>
      <c r="K6" s="70"/>
      <c r="L6" s="70"/>
      <c r="M6" s="68"/>
      <c r="N6" s="68"/>
      <c r="O6" s="68"/>
      <c r="P6" s="68"/>
    </row>
    <row r="7" spans="1:7" ht="12.75" customHeight="1">
      <c r="A7" s="96"/>
      <c r="B7" s="63"/>
      <c r="C7" s="97">
        <v>4300</v>
      </c>
      <c r="D7" s="65" t="s">
        <v>80</v>
      </c>
      <c r="E7" s="98">
        <v>35000</v>
      </c>
      <c r="F7" s="98">
        <f>E7</f>
        <v>35000</v>
      </c>
      <c r="G7" s="99">
        <f>E6</f>
        <v>35000</v>
      </c>
    </row>
    <row r="8" spans="1:6" ht="12.75" customHeight="1">
      <c r="A8" s="96"/>
      <c r="B8" s="63"/>
      <c r="C8" s="97"/>
      <c r="D8" s="101"/>
      <c r="E8" s="98"/>
      <c r="F8" s="98"/>
    </row>
    <row r="9" spans="1:16" s="1" customFormat="1" ht="16.5" customHeight="1">
      <c r="A9" s="88" t="s">
        <v>0</v>
      </c>
      <c r="B9" s="89"/>
      <c r="C9" s="90"/>
      <c r="D9" s="91" t="s">
        <v>11</v>
      </c>
      <c r="E9" s="92">
        <f>E10</f>
        <v>20000</v>
      </c>
      <c r="F9" s="92">
        <f>F10</f>
        <v>20000</v>
      </c>
      <c r="G9" s="60" t="s">
        <v>79</v>
      </c>
      <c r="H9" s="34"/>
      <c r="I9" s="61"/>
      <c r="J9" s="34"/>
      <c r="K9" s="62"/>
      <c r="L9" s="62"/>
      <c r="M9" s="34"/>
      <c r="N9" s="34"/>
      <c r="O9" s="34"/>
      <c r="P9" s="34"/>
    </row>
    <row r="10" spans="1:16" s="95" customFormat="1" ht="12.75" customHeight="1">
      <c r="A10" s="76"/>
      <c r="B10" s="77" t="s">
        <v>21</v>
      </c>
      <c r="C10" s="78"/>
      <c r="D10" s="93" t="s">
        <v>22</v>
      </c>
      <c r="E10" s="94">
        <f>SUM(E11:E11)</f>
        <v>20000</v>
      </c>
      <c r="F10" s="94">
        <f>SUM(F11:F11)</f>
        <v>20000</v>
      </c>
      <c r="G10" s="99">
        <f>E10</f>
        <v>20000</v>
      </c>
      <c r="H10" s="68"/>
      <c r="I10" s="69"/>
      <c r="J10" s="68"/>
      <c r="K10" s="70"/>
      <c r="L10" s="70"/>
      <c r="M10" s="68"/>
      <c r="N10" s="68"/>
      <c r="O10" s="68"/>
      <c r="P10" s="68"/>
    </row>
    <row r="11" spans="1:6" ht="12.75" customHeight="1">
      <c r="A11" s="96"/>
      <c r="B11" s="63"/>
      <c r="C11" s="97">
        <v>4300</v>
      </c>
      <c r="D11" s="65" t="s">
        <v>80</v>
      </c>
      <c r="E11" s="98">
        <v>20000</v>
      </c>
      <c r="F11" s="98">
        <f>E11</f>
        <v>20000</v>
      </c>
    </row>
    <row r="12" spans="1:6" ht="12.75" customHeight="1">
      <c r="A12" s="96"/>
      <c r="B12" s="63"/>
      <c r="C12" s="97"/>
      <c r="D12" s="65"/>
      <c r="E12" s="98"/>
      <c r="F12" s="98"/>
    </row>
    <row r="13" spans="1:16" s="1" customFormat="1" ht="16.5" customHeight="1">
      <c r="A13" s="88" t="s">
        <v>6</v>
      </c>
      <c r="B13" s="89"/>
      <c r="C13" s="90"/>
      <c r="D13" s="91" t="s">
        <v>7</v>
      </c>
      <c r="E13" s="92">
        <f>E14+E19+E21+E24</f>
        <v>500200</v>
      </c>
      <c r="F13" s="92">
        <f>F14+F19+F21+F24</f>
        <v>500200</v>
      </c>
      <c r="G13" s="60" t="s">
        <v>79</v>
      </c>
      <c r="H13" s="34"/>
      <c r="I13" s="61"/>
      <c r="J13" s="34"/>
      <c r="K13" s="62"/>
      <c r="L13" s="62"/>
      <c r="M13" s="34"/>
      <c r="N13" s="34"/>
      <c r="O13" s="34"/>
      <c r="P13" s="34"/>
    </row>
    <row r="14" spans="1:16" s="95" customFormat="1" ht="12.75" customHeight="1">
      <c r="A14" s="76"/>
      <c r="B14" s="77" t="s">
        <v>23</v>
      </c>
      <c r="C14" s="78"/>
      <c r="D14" s="93" t="s">
        <v>24</v>
      </c>
      <c r="E14" s="94">
        <f>SUM(E15:E18)</f>
        <v>127000</v>
      </c>
      <c r="F14" s="94">
        <f>SUM(F15:F18)</f>
        <v>127000</v>
      </c>
      <c r="G14" s="99">
        <f>E14</f>
        <v>127000</v>
      </c>
      <c r="H14" s="68"/>
      <c r="I14" s="69"/>
      <c r="J14" s="68"/>
      <c r="K14" s="70"/>
      <c r="L14" s="70"/>
      <c r="M14" s="68"/>
      <c r="N14" s="68"/>
      <c r="O14" s="68"/>
      <c r="P14" s="68"/>
    </row>
    <row r="15" spans="1:7" ht="12.75" customHeight="1">
      <c r="A15" s="96"/>
      <c r="B15" s="63"/>
      <c r="C15" s="97">
        <v>4010</v>
      </c>
      <c r="D15" s="65" t="s">
        <v>81</v>
      </c>
      <c r="E15" s="98">
        <v>97240</v>
      </c>
      <c r="F15" s="98">
        <f>E15</f>
        <v>97240</v>
      </c>
      <c r="G15" s="99" t="s">
        <v>82</v>
      </c>
    </row>
    <row r="16" spans="1:7" ht="12.75" customHeight="1">
      <c r="A16" s="96"/>
      <c r="B16" s="63"/>
      <c r="C16" s="97">
        <v>4040</v>
      </c>
      <c r="D16" s="65" t="s">
        <v>83</v>
      </c>
      <c r="E16" s="98">
        <v>10034</v>
      </c>
      <c r="F16" s="98">
        <f>E16</f>
        <v>10034</v>
      </c>
      <c r="G16" s="99">
        <f>E15+E16</f>
        <v>107274</v>
      </c>
    </row>
    <row r="17" spans="1:7" ht="12.75" customHeight="1">
      <c r="A17" s="96"/>
      <c r="B17" s="63"/>
      <c r="C17" s="97">
        <v>4110</v>
      </c>
      <c r="D17" s="65" t="s">
        <v>102</v>
      </c>
      <c r="E17" s="98">
        <v>17450</v>
      </c>
      <c r="F17" s="98">
        <f>E17</f>
        <v>17450</v>
      </c>
      <c r="G17" s="99" t="s">
        <v>84</v>
      </c>
    </row>
    <row r="18" spans="1:7" ht="12.75" customHeight="1">
      <c r="A18" s="96"/>
      <c r="B18" s="63"/>
      <c r="C18" s="97">
        <v>4120</v>
      </c>
      <c r="D18" s="65" t="s">
        <v>85</v>
      </c>
      <c r="E18" s="98">
        <v>2276</v>
      </c>
      <c r="F18" s="98">
        <f>E18</f>
        <v>2276</v>
      </c>
      <c r="G18" s="99">
        <f>E17+E18</f>
        <v>19726</v>
      </c>
    </row>
    <row r="19" spans="1:16" s="95" customFormat="1" ht="12.75" customHeight="1">
      <c r="A19" s="76"/>
      <c r="B19" s="77" t="s">
        <v>25</v>
      </c>
      <c r="C19" s="78"/>
      <c r="D19" s="93" t="s">
        <v>26</v>
      </c>
      <c r="E19" s="94">
        <f>E20</f>
        <v>103000</v>
      </c>
      <c r="F19" s="94">
        <f>F20</f>
        <v>103000</v>
      </c>
      <c r="G19" s="67" t="s">
        <v>79</v>
      </c>
      <c r="H19" s="68"/>
      <c r="I19" s="69"/>
      <c r="J19" s="68"/>
      <c r="K19" s="70"/>
      <c r="L19" s="70"/>
      <c r="M19" s="68"/>
      <c r="N19" s="68"/>
      <c r="O19" s="68"/>
      <c r="P19" s="68"/>
    </row>
    <row r="20" spans="1:7" ht="12.75" customHeight="1">
      <c r="A20" s="96"/>
      <c r="B20" s="63"/>
      <c r="C20" s="97">
        <v>4300</v>
      </c>
      <c r="D20" s="65" t="s">
        <v>80</v>
      </c>
      <c r="E20" s="98">
        <v>103000</v>
      </c>
      <c r="F20" s="98">
        <f>E20</f>
        <v>103000</v>
      </c>
      <c r="G20" s="99">
        <f>E20</f>
        <v>103000</v>
      </c>
    </row>
    <row r="21" spans="1:16" s="95" customFormat="1" ht="12.75" customHeight="1">
      <c r="A21" s="76"/>
      <c r="B21" s="77" t="s">
        <v>27</v>
      </c>
      <c r="C21" s="78"/>
      <c r="D21" s="93" t="s">
        <v>28</v>
      </c>
      <c r="E21" s="94">
        <f>SUM(E22:E23)</f>
        <v>26000</v>
      </c>
      <c r="F21" s="94">
        <f>SUM(F22:F23)</f>
        <v>26000</v>
      </c>
      <c r="G21" s="67" t="s">
        <v>79</v>
      </c>
      <c r="H21" s="68"/>
      <c r="I21" s="69"/>
      <c r="J21" s="68"/>
      <c r="K21" s="70"/>
      <c r="L21" s="70"/>
      <c r="M21" s="68"/>
      <c r="N21" s="68"/>
      <c r="O21" s="68"/>
      <c r="P21" s="68"/>
    </row>
    <row r="22" spans="1:7" ht="12.75" customHeight="1">
      <c r="A22" s="96"/>
      <c r="B22" s="63"/>
      <c r="C22" s="97">
        <v>4210</v>
      </c>
      <c r="D22" s="65" t="s">
        <v>88</v>
      </c>
      <c r="E22" s="98">
        <v>10000</v>
      </c>
      <c r="F22" s="98">
        <f>E22</f>
        <v>10000</v>
      </c>
      <c r="G22" s="99">
        <f>E21</f>
        <v>26000</v>
      </c>
    </row>
    <row r="23" spans="1:6" ht="12.75" customHeight="1">
      <c r="A23" s="96"/>
      <c r="B23" s="63"/>
      <c r="C23" s="97">
        <v>4300</v>
      </c>
      <c r="D23" s="65" t="s">
        <v>80</v>
      </c>
      <c r="E23" s="98">
        <v>16000</v>
      </c>
      <c r="F23" s="98">
        <f>E23</f>
        <v>16000</v>
      </c>
    </row>
    <row r="24" spans="1:16" s="95" customFormat="1" ht="12.75" customHeight="1">
      <c r="A24" s="76"/>
      <c r="B24" s="77" t="s">
        <v>29</v>
      </c>
      <c r="C24" s="78"/>
      <c r="D24" s="93" t="s">
        <v>30</v>
      </c>
      <c r="E24" s="94">
        <f>SUM(E25:E38)</f>
        <v>244200</v>
      </c>
      <c r="F24" s="94">
        <f>SUM(F25:F38)</f>
        <v>244200</v>
      </c>
      <c r="G24" s="67" t="s">
        <v>79</v>
      </c>
      <c r="H24" s="68"/>
      <c r="I24" s="69"/>
      <c r="J24" s="68"/>
      <c r="K24" s="70"/>
      <c r="L24" s="70"/>
      <c r="M24" s="68"/>
      <c r="N24" s="68"/>
      <c r="O24" s="68"/>
      <c r="P24" s="68"/>
    </row>
    <row r="25" spans="1:7" ht="12.75" customHeight="1">
      <c r="A25" s="96"/>
      <c r="B25" s="63"/>
      <c r="C25" s="97">
        <v>4010</v>
      </c>
      <c r="D25" s="65" t="s">
        <v>81</v>
      </c>
      <c r="E25" s="98">
        <v>71380</v>
      </c>
      <c r="F25" s="98">
        <f aca="true" t="shared" si="0" ref="F25:F36">E25</f>
        <v>71380</v>
      </c>
      <c r="G25" s="99">
        <f>SUM(E25:E36)</f>
        <v>204200</v>
      </c>
    </row>
    <row r="26" spans="1:7" ht="12" customHeight="1">
      <c r="A26" s="96"/>
      <c r="B26" s="63"/>
      <c r="C26" s="97">
        <v>4020</v>
      </c>
      <c r="D26" s="102" t="s">
        <v>109</v>
      </c>
      <c r="E26" s="98">
        <v>61300</v>
      </c>
      <c r="F26" s="98">
        <f t="shared" si="0"/>
        <v>61300</v>
      </c>
      <c r="G26" s="99" t="s">
        <v>82</v>
      </c>
    </row>
    <row r="27" spans="1:7" ht="12.75" customHeight="1">
      <c r="A27" s="96"/>
      <c r="B27" s="63"/>
      <c r="C27" s="97">
        <v>4040</v>
      </c>
      <c r="D27" s="65" t="s">
        <v>83</v>
      </c>
      <c r="E27" s="98">
        <v>10549</v>
      </c>
      <c r="F27" s="98">
        <f t="shared" si="0"/>
        <v>10549</v>
      </c>
      <c r="G27" s="99">
        <f>E25+E26+E27</f>
        <v>143229</v>
      </c>
    </row>
    <row r="28" spans="1:7" ht="12.75" customHeight="1">
      <c r="A28" s="96"/>
      <c r="B28" s="63"/>
      <c r="C28" s="97">
        <v>4110</v>
      </c>
      <c r="D28" s="65" t="s">
        <v>102</v>
      </c>
      <c r="E28" s="98">
        <v>24722</v>
      </c>
      <c r="F28" s="98">
        <f t="shared" si="0"/>
        <v>24722</v>
      </c>
      <c r="G28" s="67" t="s">
        <v>84</v>
      </c>
    </row>
    <row r="29" spans="1:7" ht="12.75" customHeight="1">
      <c r="A29" s="96"/>
      <c r="B29" s="63"/>
      <c r="C29" s="97">
        <v>4120</v>
      </c>
      <c r="D29" s="65" t="s">
        <v>85</v>
      </c>
      <c r="E29" s="98">
        <v>3370</v>
      </c>
      <c r="F29" s="98">
        <f t="shared" si="0"/>
        <v>3370</v>
      </c>
      <c r="G29" s="99">
        <f>E28+E29</f>
        <v>28092</v>
      </c>
    </row>
    <row r="30" spans="1:7" ht="12.75" customHeight="1">
      <c r="A30" s="96"/>
      <c r="B30" s="63"/>
      <c r="C30" s="97">
        <v>4210</v>
      </c>
      <c r="D30" s="65" t="s">
        <v>88</v>
      </c>
      <c r="E30" s="98">
        <v>3500</v>
      </c>
      <c r="F30" s="98">
        <f t="shared" si="0"/>
        <v>3500</v>
      </c>
      <c r="G30" s="67" t="s">
        <v>87</v>
      </c>
    </row>
    <row r="31" spans="1:7" ht="12.75" customHeight="1">
      <c r="A31" s="96"/>
      <c r="B31" s="63"/>
      <c r="C31" s="97">
        <v>4300</v>
      </c>
      <c r="D31" s="65" t="s">
        <v>80</v>
      </c>
      <c r="E31" s="98">
        <v>11569</v>
      </c>
      <c r="F31" s="98">
        <f t="shared" si="0"/>
        <v>11569</v>
      </c>
      <c r="G31" s="99">
        <f>E38</f>
        <v>40000</v>
      </c>
    </row>
    <row r="32" spans="1:6" ht="12.75" customHeight="1">
      <c r="A32" s="96"/>
      <c r="B32" s="63"/>
      <c r="C32" s="97">
        <v>4360</v>
      </c>
      <c r="D32" s="103" t="s">
        <v>93</v>
      </c>
      <c r="E32" s="98">
        <v>2750</v>
      </c>
      <c r="F32" s="98">
        <f t="shared" si="0"/>
        <v>2750</v>
      </c>
    </row>
    <row r="33" spans="1:6" ht="12.75" customHeight="1">
      <c r="A33" s="96"/>
      <c r="B33" s="63"/>
      <c r="C33" s="97">
        <v>4370</v>
      </c>
      <c r="D33" s="103" t="s">
        <v>94</v>
      </c>
      <c r="E33" s="98">
        <v>5250</v>
      </c>
      <c r="F33" s="98">
        <f t="shared" si="0"/>
        <v>5250</v>
      </c>
    </row>
    <row r="34" spans="1:6" ht="12.75" customHeight="1">
      <c r="A34" s="96"/>
      <c r="B34" s="63"/>
      <c r="C34" s="97">
        <v>4410</v>
      </c>
      <c r="D34" s="65" t="s">
        <v>95</v>
      </c>
      <c r="E34" s="98">
        <v>5000</v>
      </c>
      <c r="F34" s="98">
        <f t="shared" si="0"/>
        <v>5000</v>
      </c>
    </row>
    <row r="35" spans="1:6" ht="12.75" customHeight="1">
      <c r="A35" s="96"/>
      <c r="B35" s="63"/>
      <c r="C35" s="97">
        <v>4440</v>
      </c>
      <c r="D35" s="65" t="s">
        <v>110</v>
      </c>
      <c r="E35" s="98">
        <v>4290</v>
      </c>
      <c r="F35" s="98">
        <f t="shared" si="0"/>
        <v>4290</v>
      </c>
    </row>
    <row r="36" spans="1:6" ht="12.75" customHeight="1">
      <c r="A36" s="96"/>
      <c r="B36" s="63"/>
      <c r="C36" s="97">
        <v>4740</v>
      </c>
      <c r="D36" s="103" t="s">
        <v>98</v>
      </c>
      <c r="E36" s="98">
        <v>520</v>
      </c>
      <c r="F36" s="98">
        <f t="shared" si="0"/>
        <v>520</v>
      </c>
    </row>
    <row r="37" spans="1:6" ht="12.75" customHeight="1">
      <c r="A37" s="96"/>
      <c r="B37" s="63"/>
      <c r="C37" s="97"/>
      <c r="D37" s="103" t="s">
        <v>99</v>
      </c>
      <c r="E37" s="98"/>
      <c r="F37" s="98"/>
    </row>
    <row r="38" spans="1:6" ht="12.75" customHeight="1">
      <c r="A38" s="96"/>
      <c r="B38" s="63"/>
      <c r="C38" s="97">
        <v>6060</v>
      </c>
      <c r="D38" s="65" t="s">
        <v>104</v>
      </c>
      <c r="E38" s="98">
        <v>40000</v>
      </c>
      <c r="F38" s="98">
        <f>E38</f>
        <v>40000</v>
      </c>
    </row>
    <row r="39" spans="1:6" ht="12.75" customHeight="1">
      <c r="A39" s="96"/>
      <c r="B39" s="63"/>
      <c r="C39" s="97"/>
      <c r="D39" s="65"/>
      <c r="E39" s="98"/>
      <c r="F39" s="98"/>
    </row>
    <row r="40" spans="1:16" s="1" customFormat="1" ht="16.5" customHeight="1">
      <c r="A40" s="88" t="s">
        <v>1</v>
      </c>
      <c r="B40" s="89"/>
      <c r="C40" s="90"/>
      <c r="D40" s="91" t="s">
        <v>2</v>
      </c>
      <c r="E40" s="92">
        <f>E41+E46</f>
        <v>214800</v>
      </c>
      <c r="F40" s="92">
        <f>F41+F46</f>
        <v>214800</v>
      </c>
      <c r="G40" s="60" t="s">
        <v>79</v>
      </c>
      <c r="H40" s="34"/>
      <c r="I40" s="61"/>
      <c r="J40" s="34"/>
      <c r="K40" s="62"/>
      <c r="L40" s="62"/>
      <c r="M40" s="34"/>
      <c r="N40" s="34"/>
      <c r="O40" s="34"/>
      <c r="P40" s="34"/>
    </row>
    <row r="41" spans="1:16" s="95" customFormat="1" ht="12.75" customHeight="1">
      <c r="A41" s="76"/>
      <c r="B41" s="77" t="s">
        <v>31</v>
      </c>
      <c r="C41" s="78"/>
      <c r="D41" s="93" t="s">
        <v>32</v>
      </c>
      <c r="E41" s="94">
        <f>SUM(E42:E45)</f>
        <v>194800</v>
      </c>
      <c r="F41" s="94">
        <f>SUM(F42:F45)</f>
        <v>194800</v>
      </c>
      <c r="G41" s="99">
        <f>E41</f>
        <v>194800</v>
      </c>
      <c r="H41" s="68"/>
      <c r="I41" s="69"/>
      <c r="J41" s="68"/>
      <c r="K41" s="70"/>
      <c r="L41" s="70"/>
      <c r="M41" s="68"/>
      <c r="N41" s="68"/>
      <c r="O41" s="68"/>
      <c r="P41" s="68"/>
    </row>
    <row r="42" spans="1:7" ht="12.75" customHeight="1">
      <c r="A42" s="96"/>
      <c r="B42" s="63"/>
      <c r="C42" s="97">
        <v>4010</v>
      </c>
      <c r="D42" s="65" t="s">
        <v>81</v>
      </c>
      <c r="E42" s="98">
        <v>150535</v>
      </c>
      <c r="F42" s="98">
        <f>E42</f>
        <v>150535</v>
      </c>
      <c r="G42" s="99" t="s">
        <v>82</v>
      </c>
    </row>
    <row r="43" spans="1:7" ht="12.75" customHeight="1">
      <c r="A43" s="96"/>
      <c r="B43" s="63"/>
      <c r="C43" s="97">
        <v>4040</v>
      </c>
      <c r="D43" s="65" t="s">
        <v>83</v>
      </c>
      <c r="E43" s="98">
        <v>13455</v>
      </c>
      <c r="F43" s="98">
        <f>E43</f>
        <v>13455</v>
      </c>
      <c r="G43" s="99">
        <f>E42+E43</f>
        <v>163990</v>
      </c>
    </row>
    <row r="44" spans="1:7" ht="12.75" customHeight="1">
      <c r="A44" s="96"/>
      <c r="B44" s="63"/>
      <c r="C44" s="97">
        <v>4110</v>
      </c>
      <c r="D44" s="65" t="s">
        <v>102</v>
      </c>
      <c r="E44" s="98">
        <v>26945</v>
      </c>
      <c r="F44" s="98">
        <f>E44</f>
        <v>26945</v>
      </c>
      <c r="G44" s="99" t="s">
        <v>84</v>
      </c>
    </row>
    <row r="45" spans="1:7" ht="12.75" customHeight="1">
      <c r="A45" s="96"/>
      <c r="B45" s="63"/>
      <c r="C45" s="97">
        <v>4120</v>
      </c>
      <c r="D45" s="65" t="s">
        <v>85</v>
      </c>
      <c r="E45" s="98">
        <v>3865</v>
      </c>
      <c r="F45" s="98">
        <f>E45</f>
        <v>3865</v>
      </c>
      <c r="G45" s="99">
        <f>E44+E45</f>
        <v>30810</v>
      </c>
    </row>
    <row r="46" spans="1:16" s="95" customFormat="1" ht="12.75" customHeight="1">
      <c r="A46" s="76"/>
      <c r="B46" s="77" t="s">
        <v>33</v>
      </c>
      <c r="C46" s="78"/>
      <c r="D46" s="93" t="s">
        <v>34</v>
      </c>
      <c r="E46" s="94">
        <f>SUM(E47:E54)</f>
        <v>20000</v>
      </c>
      <c r="F46" s="94">
        <f>SUM(F47:F54)</f>
        <v>20000</v>
      </c>
      <c r="G46" s="67" t="s">
        <v>79</v>
      </c>
      <c r="H46" s="68"/>
      <c r="I46" s="69"/>
      <c r="J46" s="68"/>
      <c r="K46" s="70"/>
      <c r="L46" s="70"/>
      <c r="M46" s="68"/>
      <c r="N46" s="68"/>
      <c r="O46" s="68"/>
      <c r="P46" s="68"/>
    </row>
    <row r="47" spans="1:7" ht="12.75" customHeight="1">
      <c r="A47" s="96"/>
      <c r="B47" s="63"/>
      <c r="C47" s="97">
        <v>4010</v>
      </c>
      <c r="D47" s="65" t="s">
        <v>81</v>
      </c>
      <c r="E47" s="98">
        <v>11000</v>
      </c>
      <c r="F47" s="98">
        <f aca="true" t="shared" si="1" ref="F47:F54">E47</f>
        <v>11000</v>
      </c>
      <c r="G47" s="99">
        <f>E46</f>
        <v>20000</v>
      </c>
    </row>
    <row r="48" spans="1:7" ht="12.75" customHeight="1">
      <c r="A48" s="96"/>
      <c r="B48" s="63"/>
      <c r="C48" s="97">
        <v>4110</v>
      </c>
      <c r="D48" s="65" t="s">
        <v>102</v>
      </c>
      <c r="E48" s="98">
        <v>2100</v>
      </c>
      <c r="F48" s="98">
        <f t="shared" si="1"/>
        <v>2100</v>
      </c>
      <c r="G48" s="99" t="s">
        <v>82</v>
      </c>
    </row>
    <row r="49" spans="1:7" ht="12.75" customHeight="1">
      <c r="A49" s="96"/>
      <c r="B49" s="63"/>
      <c r="C49" s="97">
        <v>4120</v>
      </c>
      <c r="D49" s="65" t="s">
        <v>85</v>
      </c>
      <c r="E49" s="98">
        <v>300</v>
      </c>
      <c r="F49" s="98">
        <f t="shared" si="1"/>
        <v>300</v>
      </c>
      <c r="G49" s="99">
        <f>E47+E50</f>
        <v>13100</v>
      </c>
    </row>
    <row r="50" spans="1:7" ht="12.75" customHeight="1">
      <c r="A50" s="96"/>
      <c r="B50" s="63"/>
      <c r="C50" s="97">
        <v>4170</v>
      </c>
      <c r="D50" s="103" t="s">
        <v>86</v>
      </c>
      <c r="E50" s="98">
        <v>2100</v>
      </c>
      <c r="F50" s="98">
        <f t="shared" si="1"/>
        <v>2100</v>
      </c>
      <c r="G50" s="67" t="s">
        <v>84</v>
      </c>
    </row>
    <row r="51" spans="1:7" ht="12.75" customHeight="1">
      <c r="A51" s="96"/>
      <c r="B51" s="63"/>
      <c r="C51" s="97">
        <v>4210</v>
      </c>
      <c r="D51" s="65" t="s">
        <v>88</v>
      </c>
      <c r="E51" s="98">
        <v>1700</v>
      </c>
      <c r="F51" s="98">
        <f t="shared" si="1"/>
        <v>1700</v>
      </c>
      <c r="G51" s="99">
        <f>E48+E49</f>
        <v>2400</v>
      </c>
    </row>
    <row r="52" spans="1:6" ht="12.75" customHeight="1">
      <c r="A52" s="96"/>
      <c r="B52" s="63"/>
      <c r="C52" s="97">
        <v>4300</v>
      </c>
      <c r="D52" s="65" t="s">
        <v>80</v>
      </c>
      <c r="E52" s="98">
        <v>1400</v>
      </c>
      <c r="F52" s="98">
        <f t="shared" si="1"/>
        <v>1400</v>
      </c>
    </row>
    <row r="53" spans="1:6" ht="12.75" customHeight="1">
      <c r="A53" s="96"/>
      <c r="B53" s="63"/>
      <c r="C53" s="97">
        <v>4410</v>
      </c>
      <c r="D53" s="65" t="s">
        <v>95</v>
      </c>
      <c r="E53" s="98">
        <v>500</v>
      </c>
      <c r="F53" s="98">
        <f t="shared" si="1"/>
        <v>500</v>
      </c>
    </row>
    <row r="54" spans="1:6" ht="12.75" customHeight="1">
      <c r="A54" s="96"/>
      <c r="B54" s="63"/>
      <c r="C54" s="97">
        <v>4740</v>
      </c>
      <c r="D54" s="103" t="s">
        <v>98</v>
      </c>
      <c r="E54" s="98">
        <v>900</v>
      </c>
      <c r="F54" s="98">
        <f t="shared" si="1"/>
        <v>900</v>
      </c>
    </row>
    <row r="55" spans="1:6" ht="12.75" customHeight="1">
      <c r="A55" s="96"/>
      <c r="B55" s="63"/>
      <c r="C55" s="97"/>
      <c r="D55" s="103" t="s">
        <v>99</v>
      </c>
      <c r="E55" s="98"/>
      <c r="F55" s="98"/>
    </row>
    <row r="56" spans="1:6" ht="12.75" customHeight="1">
      <c r="A56" s="96"/>
      <c r="B56" s="63"/>
      <c r="C56" s="97"/>
      <c r="D56" s="101"/>
      <c r="E56" s="98"/>
      <c r="F56" s="98"/>
    </row>
    <row r="57" spans="1:16" s="1" customFormat="1" ht="16.5" customHeight="1">
      <c r="A57" s="88" t="s">
        <v>8</v>
      </c>
      <c r="B57" s="89"/>
      <c r="C57" s="90"/>
      <c r="D57" s="91" t="s">
        <v>35</v>
      </c>
      <c r="E57" s="92">
        <f>E58+E93</f>
        <v>3620800</v>
      </c>
      <c r="F57" s="92">
        <f>F58+F93</f>
        <v>3620800</v>
      </c>
      <c r="G57" s="60"/>
      <c r="H57" s="34"/>
      <c r="I57" s="61"/>
      <c r="J57" s="34"/>
      <c r="K57" s="62"/>
      <c r="L57" s="62"/>
      <c r="M57" s="34"/>
      <c r="N57" s="34"/>
      <c r="O57" s="34"/>
      <c r="P57" s="34"/>
    </row>
    <row r="58" spans="1:16" s="95" customFormat="1" ht="12.75" customHeight="1">
      <c r="A58" s="76"/>
      <c r="B58" s="77" t="s">
        <v>36</v>
      </c>
      <c r="C58" s="78"/>
      <c r="D58" s="93" t="s">
        <v>105</v>
      </c>
      <c r="E58" s="94">
        <f>SUM(E59:E92)</f>
        <v>3616000</v>
      </c>
      <c r="F58" s="94">
        <f>SUM(F59:F92)</f>
        <v>3616000</v>
      </c>
      <c r="G58" s="67" t="s">
        <v>79</v>
      </c>
      <c r="H58" s="68"/>
      <c r="I58" s="69"/>
      <c r="J58" s="68"/>
      <c r="K58" s="70"/>
      <c r="L58" s="70"/>
      <c r="M58" s="68"/>
      <c r="N58" s="68"/>
      <c r="O58" s="68"/>
      <c r="P58" s="68"/>
    </row>
    <row r="59" spans="1:7" ht="12.75" customHeight="1">
      <c r="A59" s="96"/>
      <c r="B59" s="63"/>
      <c r="C59" s="97">
        <v>3070</v>
      </c>
      <c r="D59" s="65" t="s">
        <v>111</v>
      </c>
      <c r="E59" s="98">
        <v>254000</v>
      </c>
      <c r="F59" s="98">
        <f>E59</f>
        <v>254000</v>
      </c>
      <c r="G59" s="99">
        <f>E58</f>
        <v>3616000</v>
      </c>
    </row>
    <row r="60" spans="1:7" ht="12.75" customHeight="1">
      <c r="A60" s="96"/>
      <c r="B60" s="63"/>
      <c r="C60" s="97"/>
      <c r="D60" s="65" t="s">
        <v>112</v>
      </c>
      <c r="E60" s="98"/>
      <c r="F60" s="98"/>
      <c r="G60" s="67" t="s">
        <v>82</v>
      </c>
    </row>
    <row r="61" spans="1:7" ht="12.75" customHeight="1">
      <c r="A61" s="96"/>
      <c r="B61" s="63"/>
      <c r="C61" s="97">
        <v>4020</v>
      </c>
      <c r="D61" s="65" t="s">
        <v>109</v>
      </c>
      <c r="E61" s="98">
        <v>21242</v>
      </c>
      <c r="F61" s="98">
        <f>E61</f>
        <v>21242</v>
      </c>
      <c r="G61" s="99">
        <f>E61+E62+E63+E65+E67</f>
        <v>2772000</v>
      </c>
    </row>
    <row r="62" spans="1:7" ht="12.75" customHeight="1">
      <c r="A62" s="96"/>
      <c r="B62" s="63"/>
      <c r="C62" s="97">
        <v>4040</v>
      </c>
      <c r="D62" s="65" t="s">
        <v>83</v>
      </c>
      <c r="E62" s="98">
        <v>1758</v>
      </c>
      <c r="F62" s="98">
        <f>E62</f>
        <v>1758</v>
      </c>
      <c r="G62" s="67" t="s">
        <v>84</v>
      </c>
    </row>
    <row r="63" spans="1:7" ht="12.75" customHeight="1">
      <c r="A63" s="96"/>
      <c r="B63" s="63"/>
      <c r="C63" s="97">
        <v>4050</v>
      </c>
      <c r="D63" s="65" t="s">
        <v>113</v>
      </c>
      <c r="E63" s="98">
        <v>2303000</v>
      </c>
      <c r="F63" s="98">
        <f>E63</f>
        <v>2303000</v>
      </c>
      <c r="G63" s="99">
        <f>E69+E70</f>
        <v>4000</v>
      </c>
    </row>
    <row r="64" spans="1:6" ht="12.75" customHeight="1">
      <c r="A64" s="96"/>
      <c r="B64" s="63"/>
      <c r="C64" s="97"/>
      <c r="D64" s="65" t="s">
        <v>114</v>
      </c>
      <c r="E64" s="98"/>
      <c r="F64" s="98"/>
    </row>
    <row r="65" spans="1:6" ht="12.75" customHeight="1">
      <c r="A65" s="96"/>
      <c r="B65" s="63"/>
      <c r="C65" s="97">
        <v>4060</v>
      </c>
      <c r="D65" s="65" t="s">
        <v>115</v>
      </c>
      <c r="E65" s="98">
        <v>250000</v>
      </c>
      <c r="F65" s="98">
        <f>E65</f>
        <v>250000</v>
      </c>
    </row>
    <row r="66" spans="1:6" ht="12.75" customHeight="1">
      <c r="A66" s="96"/>
      <c r="B66" s="63"/>
      <c r="C66" s="97"/>
      <c r="D66" s="65" t="s">
        <v>116</v>
      </c>
      <c r="E66" s="98"/>
      <c r="F66" s="98"/>
    </row>
    <row r="67" spans="1:6" ht="12.75" customHeight="1">
      <c r="A67" s="96"/>
      <c r="B67" s="63"/>
      <c r="C67" s="97">
        <v>4070</v>
      </c>
      <c r="D67" s="65" t="s">
        <v>117</v>
      </c>
      <c r="E67" s="98">
        <v>196000</v>
      </c>
      <c r="F67" s="98">
        <f>E67</f>
        <v>196000</v>
      </c>
    </row>
    <row r="68" spans="1:6" ht="12.75" customHeight="1">
      <c r="A68" s="96"/>
      <c r="B68" s="63"/>
      <c r="C68" s="97"/>
      <c r="D68" s="65" t="s">
        <v>118</v>
      </c>
      <c r="E68" s="98"/>
      <c r="F68" s="98"/>
    </row>
    <row r="69" spans="1:7" ht="12.75" customHeight="1">
      <c r="A69" s="96"/>
      <c r="B69" s="63"/>
      <c r="C69" s="97">
        <v>4110</v>
      </c>
      <c r="D69" s="65" t="s">
        <v>102</v>
      </c>
      <c r="E69" s="98">
        <v>3300</v>
      </c>
      <c r="F69" s="98">
        <f aca="true" t="shared" si="2" ref="F69:F90">E69</f>
        <v>3300</v>
      </c>
      <c r="G69" s="99"/>
    </row>
    <row r="70" spans="1:6" ht="12.75" customHeight="1">
      <c r="A70" s="96"/>
      <c r="B70" s="63"/>
      <c r="C70" s="97">
        <v>4120</v>
      </c>
      <c r="D70" s="65" t="s">
        <v>85</v>
      </c>
      <c r="E70" s="98">
        <v>700</v>
      </c>
      <c r="F70" s="98">
        <f t="shared" si="2"/>
        <v>700</v>
      </c>
    </row>
    <row r="71" spans="1:6" ht="12.75" customHeight="1">
      <c r="A71" s="96"/>
      <c r="B71" s="63"/>
      <c r="C71" s="97">
        <v>4180</v>
      </c>
      <c r="D71" s="65" t="s">
        <v>119</v>
      </c>
      <c r="E71" s="98">
        <v>170000</v>
      </c>
      <c r="F71" s="98">
        <f t="shared" si="2"/>
        <v>170000</v>
      </c>
    </row>
    <row r="72" spans="1:6" ht="12.75" customHeight="1">
      <c r="A72" s="96"/>
      <c r="B72" s="63"/>
      <c r="C72" s="97">
        <v>4210</v>
      </c>
      <c r="D72" s="65" t="s">
        <v>88</v>
      </c>
      <c r="E72" s="98">
        <f>156135+251</f>
        <v>156386</v>
      </c>
      <c r="F72" s="98">
        <f t="shared" si="2"/>
        <v>156386</v>
      </c>
    </row>
    <row r="73" spans="1:6" ht="12.75" customHeight="1">
      <c r="A73" s="96"/>
      <c r="B73" s="63"/>
      <c r="C73" s="97">
        <v>4220</v>
      </c>
      <c r="D73" s="65" t="s">
        <v>107</v>
      </c>
      <c r="E73" s="98">
        <v>2200</v>
      </c>
      <c r="F73" s="98">
        <f t="shared" si="2"/>
        <v>2200</v>
      </c>
    </row>
    <row r="74" spans="1:6" ht="12.75" customHeight="1">
      <c r="A74" s="96"/>
      <c r="B74" s="63"/>
      <c r="C74" s="97">
        <v>4230</v>
      </c>
      <c r="D74" s="65" t="s">
        <v>106</v>
      </c>
      <c r="E74" s="98">
        <v>5000</v>
      </c>
      <c r="F74" s="98">
        <f t="shared" si="2"/>
        <v>5000</v>
      </c>
    </row>
    <row r="75" spans="1:6" ht="12.75" customHeight="1">
      <c r="A75" s="96"/>
      <c r="B75" s="63"/>
      <c r="C75" s="97">
        <v>4260</v>
      </c>
      <c r="D75" s="65" t="s">
        <v>89</v>
      </c>
      <c r="E75" s="98">
        <v>60000</v>
      </c>
      <c r="F75" s="98">
        <f t="shared" si="2"/>
        <v>60000</v>
      </c>
    </row>
    <row r="76" spans="1:6" ht="12.75" customHeight="1">
      <c r="A76" s="96"/>
      <c r="B76" s="63"/>
      <c r="C76" s="97">
        <v>4270</v>
      </c>
      <c r="D76" s="65" t="s">
        <v>90</v>
      </c>
      <c r="E76" s="98">
        <v>40000</v>
      </c>
      <c r="F76" s="98">
        <f t="shared" si="2"/>
        <v>40000</v>
      </c>
    </row>
    <row r="77" spans="1:6" ht="12.75" customHeight="1">
      <c r="A77" s="96"/>
      <c r="B77" s="63"/>
      <c r="C77" s="97">
        <v>4280</v>
      </c>
      <c r="D77" s="65" t="s">
        <v>91</v>
      </c>
      <c r="E77" s="98">
        <v>18000</v>
      </c>
      <c r="F77" s="98">
        <f t="shared" si="2"/>
        <v>18000</v>
      </c>
    </row>
    <row r="78" spans="1:6" ht="12.75" customHeight="1">
      <c r="A78" s="96"/>
      <c r="B78" s="63"/>
      <c r="C78" s="97">
        <v>4300</v>
      </c>
      <c r="D78" s="65" t="s">
        <v>80</v>
      </c>
      <c r="E78" s="98">
        <v>70000</v>
      </c>
      <c r="F78" s="98">
        <f t="shared" si="2"/>
        <v>70000</v>
      </c>
    </row>
    <row r="79" spans="1:6" ht="12.75" customHeight="1">
      <c r="A79" s="96"/>
      <c r="B79" s="63"/>
      <c r="C79" s="97">
        <v>4350</v>
      </c>
      <c r="D79" s="65" t="s">
        <v>92</v>
      </c>
      <c r="E79" s="98">
        <v>2750</v>
      </c>
      <c r="F79" s="98">
        <f t="shared" si="2"/>
        <v>2750</v>
      </c>
    </row>
    <row r="80" spans="1:6" ht="12.75" customHeight="1">
      <c r="A80" s="96"/>
      <c r="B80" s="63"/>
      <c r="C80" s="97">
        <v>4360</v>
      </c>
      <c r="D80" s="103" t="s">
        <v>93</v>
      </c>
      <c r="E80" s="98">
        <v>4000</v>
      </c>
      <c r="F80" s="98">
        <f t="shared" si="2"/>
        <v>4000</v>
      </c>
    </row>
    <row r="81" spans="1:6" ht="12.75" customHeight="1">
      <c r="A81" s="96"/>
      <c r="B81" s="63"/>
      <c r="C81" s="97">
        <v>4370</v>
      </c>
      <c r="D81" s="103" t="s">
        <v>94</v>
      </c>
      <c r="E81" s="98">
        <v>10800</v>
      </c>
      <c r="F81" s="98">
        <f t="shared" si="2"/>
        <v>10800</v>
      </c>
    </row>
    <row r="82" spans="1:6" ht="12.75" customHeight="1">
      <c r="A82" s="96"/>
      <c r="B82" s="63"/>
      <c r="C82" s="97">
        <v>4410</v>
      </c>
      <c r="D82" s="65" t="s">
        <v>95</v>
      </c>
      <c r="E82" s="98">
        <v>5000</v>
      </c>
      <c r="F82" s="98">
        <f t="shared" si="2"/>
        <v>5000</v>
      </c>
    </row>
    <row r="83" spans="1:6" ht="12.75" customHeight="1">
      <c r="A83" s="96"/>
      <c r="B83" s="63"/>
      <c r="C83" s="97">
        <v>4420</v>
      </c>
      <c r="D83" s="65" t="s">
        <v>101</v>
      </c>
      <c r="E83" s="98">
        <v>2000</v>
      </c>
      <c r="F83" s="98">
        <f t="shared" si="2"/>
        <v>2000</v>
      </c>
    </row>
    <row r="84" spans="1:6" ht="12.75" customHeight="1">
      <c r="A84" s="96"/>
      <c r="B84" s="63"/>
      <c r="C84" s="97">
        <v>4430</v>
      </c>
      <c r="D84" s="65" t="s">
        <v>96</v>
      </c>
      <c r="E84" s="98">
        <v>13000</v>
      </c>
      <c r="F84" s="98">
        <f t="shared" si="2"/>
        <v>13000</v>
      </c>
    </row>
    <row r="85" spans="1:6" ht="12.75" customHeight="1">
      <c r="A85" s="96"/>
      <c r="B85" s="63"/>
      <c r="C85" s="97">
        <v>4440</v>
      </c>
      <c r="D85" s="65" t="s">
        <v>97</v>
      </c>
      <c r="E85" s="98">
        <v>780</v>
      </c>
      <c r="F85" s="98">
        <f t="shared" si="2"/>
        <v>780</v>
      </c>
    </row>
    <row r="86" spans="1:6" ht="12.75" customHeight="1">
      <c r="A86" s="96"/>
      <c r="B86" s="63"/>
      <c r="C86" s="97">
        <v>4480</v>
      </c>
      <c r="D86" s="65" t="s">
        <v>103</v>
      </c>
      <c r="E86" s="98">
        <v>15884</v>
      </c>
      <c r="F86" s="98">
        <f t="shared" si="2"/>
        <v>15884</v>
      </c>
    </row>
    <row r="87" spans="1:6" ht="12.75" customHeight="1">
      <c r="A87" s="96"/>
      <c r="B87" s="63"/>
      <c r="C87" s="97">
        <v>4510</v>
      </c>
      <c r="D87" s="65" t="s">
        <v>120</v>
      </c>
      <c r="E87" s="98">
        <v>500</v>
      </c>
      <c r="F87" s="98">
        <f t="shared" si="2"/>
        <v>500</v>
      </c>
    </row>
    <row r="88" spans="1:6" ht="12.75" customHeight="1">
      <c r="A88" s="96"/>
      <c r="B88" s="63"/>
      <c r="C88" s="97">
        <v>4520</v>
      </c>
      <c r="D88" s="65" t="s">
        <v>108</v>
      </c>
      <c r="E88" s="98">
        <v>1200</v>
      </c>
      <c r="F88" s="98">
        <f t="shared" si="2"/>
        <v>1200</v>
      </c>
    </row>
    <row r="89" spans="1:6" ht="12.75" customHeight="1">
      <c r="A89" s="96"/>
      <c r="B89" s="63"/>
      <c r="C89" s="97">
        <v>4550</v>
      </c>
      <c r="D89" s="65" t="s">
        <v>121</v>
      </c>
      <c r="E89" s="98">
        <v>500</v>
      </c>
      <c r="F89" s="98">
        <f t="shared" si="2"/>
        <v>500</v>
      </c>
    </row>
    <row r="90" spans="1:6" ht="12.75" customHeight="1">
      <c r="A90" s="96"/>
      <c r="B90" s="63"/>
      <c r="C90" s="97">
        <v>4740</v>
      </c>
      <c r="D90" s="103" t="s">
        <v>98</v>
      </c>
      <c r="E90" s="98">
        <v>3000</v>
      </c>
      <c r="F90" s="98">
        <f t="shared" si="2"/>
        <v>3000</v>
      </c>
    </row>
    <row r="91" spans="1:6" ht="12.75" customHeight="1">
      <c r="A91" s="96"/>
      <c r="B91" s="63"/>
      <c r="C91" s="97"/>
      <c r="D91" s="103" t="s">
        <v>99</v>
      </c>
      <c r="E91" s="98"/>
      <c r="F91" s="98"/>
    </row>
    <row r="92" spans="1:6" ht="12.75" customHeight="1">
      <c r="A92" s="96"/>
      <c r="B92" s="63"/>
      <c r="C92" s="97">
        <v>4750</v>
      </c>
      <c r="D92" s="103" t="s">
        <v>100</v>
      </c>
      <c r="E92" s="98">
        <v>5000</v>
      </c>
      <c r="F92" s="98">
        <f>E92</f>
        <v>5000</v>
      </c>
    </row>
    <row r="93" spans="1:16" s="95" customFormat="1" ht="12.75" customHeight="1">
      <c r="A93" s="76"/>
      <c r="B93" s="77" t="s">
        <v>38</v>
      </c>
      <c r="C93" s="78"/>
      <c r="D93" s="93" t="s">
        <v>39</v>
      </c>
      <c r="E93" s="94">
        <f>SUM(E94:E94)</f>
        <v>4800</v>
      </c>
      <c r="F93" s="94">
        <f>SUM(F94:F94)</f>
        <v>4800</v>
      </c>
      <c r="G93" s="67" t="s">
        <v>79</v>
      </c>
      <c r="H93" s="68"/>
      <c r="I93" s="69"/>
      <c r="J93" s="68"/>
      <c r="K93" s="70"/>
      <c r="L93" s="70"/>
      <c r="M93" s="68"/>
      <c r="N93" s="68"/>
      <c r="O93" s="68"/>
      <c r="P93" s="68"/>
    </row>
    <row r="94" spans="1:7" ht="12.75" customHeight="1">
      <c r="A94" s="96"/>
      <c r="B94" s="63"/>
      <c r="C94" s="97">
        <v>4270</v>
      </c>
      <c r="D94" s="65" t="s">
        <v>90</v>
      </c>
      <c r="E94" s="98">
        <v>4800</v>
      </c>
      <c r="F94" s="98">
        <f>E94</f>
        <v>4800</v>
      </c>
      <c r="G94" s="99">
        <f>E93</f>
        <v>4800</v>
      </c>
    </row>
    <row r="95" spans="1:6" ht="12.75" customHeight="1">
      <c r="A95" s="96"/>
      <c r="B95" s="63"/>
      <c r="C95" s="97"/>
      <c r="D95" s="101"/>
      <c r="E95" s="98"/>
      <c r="F95" s="98"/>
    </row>
    <row r="96" spans="1:16" s="1" customFormat="1" ht="16.5" customHeight="1">
      <c r="A96" s="88" t="s">
        <v>9</v>
      </c>
      <c r="B96" s="89"/>
      <c r="C96" s="90"/>
      <c r="D96" s="91" t="s">
        <v>10</v>
      </c>
      <c r="E96" s="92">
        <f>E97</f>
        <v>1926300</v>
      </c>
      <c r="F96" s="92">
        <f>F97</f>
        <v>1926300</v>
      </c>
      <c r="G96" s="60"/>
      <c r="H96" s="34"/>
      <c r="I96" s="61"/>
      <c r="J96" s="34"/>
      <c r="K96" s="62"/>
      <c r="L96" s="62"/>
      <c r="M96" s="34"/>
      <c r="N96" s="34"/>
      <c r="O96" s="34"/>
      <c r="P96" s="34"/>
    </row>
    <row r="97" spans="1:16" s="95" customFormat="1" ht="12.75" customHeight="1">
      <c r="A97" s="76"/>
      <c r="B97" s="77" t="s">
        <v>40</v>
      </c>
      <c r="C97" s="78"/>
      <c r="D97" s="93" t="s">
        <v>122</v>
      </c>
      <c r="E97" s="94">
        <f>SUM(E99:E101)</f>
        <v>1926300</v>
      </c>
      <c r="F97" s="94">
        <f>SUM(F99:F101)</f>
        <v>1926300</v>
      </c>
      <c r="G97" s="67" t="s">
        <v>79</v>
      </c>
      <c r="H97" s="68"/>
      <c r="I97" s="69"/>
      <c r="J97" s="68"/>
      <c r="K97" s="70"/>
      <c r="L97" s="70"/>
      <c r="M97" s="68"/>
      <c r="N97" s="68"/>
      <c r="O97" s="68"/>
      <c r="P97" s="68"/>
    </row>
    <row r="98" spans="1:7" ht="12.75" customHeight="1">
      <c r="A98" s="96"/>
      <c r="B98" s="63"/>
      <c r="C98" s="97"/>
      <c r="D98" s="93" t="s">
        <v>123</v>
      </c>
      <c r="E98" s="98"/>
      <c r="F98" s="98"/>
      <c r="G98" s="99">
        <f>E97</f>
        <v>1926300</v>
      </c>
    </row>
    <row r="99" spans="1:6" ht="12.75" customHeight="1">
      <c r="A99" s="96"/>
      <c r="B99" s="63"/>
      <c r="C99" s="97">
        <v>4130</v>
      </c>
      <c r="D99" s="65" t="s">
        <v>124</v>
      </c>
      <c r="E99" s="98">
        <v>1903000</v>
      </c>
      <c r="F99" s="98">
        <f>E99</f>
        <v>1903000</v>
      </c>
    </row>
    <row r="100" spans="1:6" ht="12.75" customHeight="1">
      <c r="A100" s="96"/>
      <c r="B100" s="63"/>
      <c r="C100" s="97">
        <v>4130</v>
      </c>
      <c r="D100" s="65" t="s">
        <v>125</v>
      </c>
      <c r="E100" s="98">
        <v>7300</v>
      </c>
      <c r="F100" s="98">
        <f>E100</f>
        <v>7300</v>
      </c>
    </row>
    <row r="101" spans="1:6" ht="12.75" customHeight="1">
      <c r="A101" s="96"/>
      <c r="B101" s="63"/>
      <c r="C101" s="97">
        <v>4130</v>
      </c>
      <c r="D101" s="65" t="s">
        <v>126</v>
      </c>
      <c r="E101" s="98">
        <v>16000</v>
      </c>
      <c r="F101" s="98">
        <f>E101</f>
        <v>16000</v>
      </c>
    </row>
    <row r="102" spans="1:6" ht="12.75" customHeight="1">
      <c r="A102" s="96"/>
      <c r="B102" s="63"/>
      <c r="C102" s="97"/>
      <c r="D102" s="65"/>
      <c r="E102" s="98"/>
      <c r="F102" s="98"/>
    </row>
    <row r="103" spans="1:16" s="1" customFormat="1" ht="16.5" customHeight="1">
      <c r="A103" s="88" t="s">
        <v>3</v>
      </c>
      <c r="B103" s="89"/>
      <c r="C103" s="90"/>
      <c r="D103" s="91" t="s">
        <v>12</v>
      </c>
      <c r="E103" s="92">
        <f>E104</f>
        <v>130000</v>
      </c>
      <c r="F103" s="92">
        <f>F104</f>
        <v>130000</v>
      </c>
      <c r="G103" s="60" t="s">
        <v>79</v>
      </c>
      <c r="H103" s="34"/>
      <c r="I103" s="61"/>
      <c r="J103" s="34"/>
      <c r="K103" s="62"/>
      <c r="L103" s="62"/>
      <c r="M103" s="34"/>
      <c r="N103" s="34"/>
      <c r="O103" s="34"/>
      <c r="P103" s="34"/>
    </row>
    <row r="104" spans="1:16" s="95" customFormat="1" ht="12.75" customHeight="1">
      <c r="A104" s="76"/>
      <c r="B104" s="77" t="s">
        <v>42</v>
      </c>
      <c r="C104" s="78"/>
      <c r="D104" s="93" t="s">
        <v>43</v>
      </c>
      <c r="E104" s="94">
        <f>SUM(E105:E109)</f>
        <v>130000</v>
      </c>
      <c r="F104" s="94">
        <f>SUM(F105:F109)</f>
        <v>130000</v>
      </c>
      <c r="G104" s="99">
        <f>E104</f>
        <v>130000</v>
      </c>
      <c r="H104" s="68"/>
      <c r="I104" s="69"/>
      <c r="J104" s="68"/>
      <c r="K104" s="70"/>
      <c r="L104" s="70"/>
      <c r="M104" s="68"/>
      <c r="N104" s="68"/>
      <c r="O104" s="68"/>
      <c r="P104" s="68"/>
    </row>
    <row r="105" spans="1:7" ht="12.75" customHeight="1">
      <c r="A105" s="96"/>
      <c r="B105" s="63"/>
      <c r="C105" s="97">
        <v>4010</v>
      </c>
      <c r="D105" s="65" t="s">
        <v>81</v>
      </c>
      <c r="E105" s="98">
        <f>68988+33+1900</f>
        <v>70921</v>
      </c>
      <c r="F105" s="98">
        <f>E105</f>
        <v>70921</v>
      </c>
      <c r="G105" s="99" t="s">
        <v>82</v>
      </c>
    </row>
    <row r="106" spans="1:7" ht="12.75" customHeight="1">
      <c r="A106" s="96"/>
      <c r="B106" s="63"/>
      <c r="C106" s="97">
        <v>4040</v>
      </c>
      <c r="D106" s="65" t="s">
        <v>83</v>
      </c>
      <c r="E106" s="98">
        <f>5876-33</f>
        <v>5843</v>
      </c>
      <c r="F106" s="98">
        <f>E106</f>
        <v>5843</v>
      </c>
      <c r="G106" s="99">
        <f>E105+E106+E109</f>
        <v>116065</v>
      </c>
    </row>
    <row r="107" spans="1:7" ht="12.75" customHeight="1">
      <c r="A107" s="96"/>
      <c r="B107" s="63"/>
      <c r="C107" s="97">
        <v>4110</v>
      </c>
      <c r="D107" s="65" t="s">
        <v>102</v>
      </c>
      <c r="E107" s="98">
        <f>12030+750</f>
        <v>12780</v>
      </c>
      <c r="F107" s="98">
        <f>E107</f>
        <v>12780</v>
      </c>
      <c r="G107" s="99" t="s">
        <v>84</v>
      </c>
    </row>
    <row r="108" spans="1:7" ht="12.75" customHeight="1">
      <c r="A108" s="96"/>
      <c r="B108" s="63"/>
      <c r="C108" s="97">
        <v>4120</v>
      </c>
      <c r="D108" s="65" t="s">
        <v>85</v>
      </c>
      <c r="E108" s="98">
        <f>1905-750</f>
        <v>1155</v>
      </c>
      <c r="F108" s="98">
        <f>E108</f>
        <v>1155</v>
      </c>
      <c r="G108" s="99">
        <f>E107+E108</f>
        <v>13935</v>
      </c>
    </row>
    <row r="109" spans="1:10" ht="12.75" customHeight="1">
      <c r="A109" s="96"/>
      <c r="B109" s="63"/>
      <c r="C109" s="97">
        <v>4170</v>
      </c>
      <c r="D109" s="65" t="s">
        <v>86</v>
      </c>
      <c r="E109" s="98">
        <f>41201-1900</f>
        <v>39301</v>
      </c>
      <c r="F109" s="98">
        <f>E109</f>
        <v>39301</v>
      </c>
      <c r="J109" s="109"/>
    </row>
    <row r="110" spans="1:10" ht="12.75" customHeight="1" thickBot="1">
      <c r="A110" s="96"/>
      <c r="B110" s="63"/>
      <c r="C110" s="96"/>
      <c r="D110" s="101"/>
      <c r="E110" s="98"/>
      <c r="F110" s="98"/>
      <c r="J110" s="109"/>
    </row>
    <row r="111" spans="1:16" s="119" customFormat="1" ht="17.25" customHeight="1" thickBot="1">
      <c r="A111" s="112"/>
      <c r="B111" s="112"/>
      <c r="C111" s="113"/>
      <c r="D111" s="121" t="s">
        <v>44</v>
      </c>
      <c r="E111" s="114">
        <f>E5+E9+E13+E40+E57+E96+E103</f>
        <v>6447100</v>
      </c>
      <c r="F111" s="114">
        <f>F5+F9+F13+F40+F57+F96+F103</f>
        <v>6447100</v>
      </c>
      <c r="G111" s="115"/>
      <c r="H111" s="116"/>
      <c r="I111" s="117"/>
      <c r="J111" s="116"/>
      <c r="K111" s="118"/>
      <c r="L111" s="118"/>
      <c r="M111" s="116"/>
      <c r="N111" s="116"/>
      <c r="O111" s="116"/>
      <c r="P111" s="116"/>
    </row>
    <row r="112" spans="1:6" ht="12.75" customHeight="1">
      <c r="A112" s="63"/>
      <c r="B112" s="63"/>
      <c r="C112" s="122"/>
      <c r="D112" s="93"/>
      <c r="E112" s="93"/>
      <c r="F112" s="123"/>
    </row>
    <row r="113" spans="1:6" ht="12.75" customHeight="1">
      <c r="A113" s="63"/>
      <c r="B113" s="63"/>
      <c r="C113" s="122"/>
      <c r="D113" s="65"/>
      <c r="E113" s="65"/>
      <c r="F113" s="123"/>
    </row>
    <row r="114" spans="1:6" ht="12.75" customHeight="1">
      <c r="A114" s="63"/>
      <c r="B114" s="63"/>
      <c r="C114" s="122"/>
      <c r="D114" s="65"/>
      <c r="E114" s="65"/>
      <c r="F114" s="123"/>
    </row>
    <row r="115" spans="1:6" ht="12.75" customHeight="1">
      <c r="A115" s="63"/>
      <c r="B115" s="63"/>
      <c r="C115" s="122"/>
      <c r="D115" s="93"/>
      <c r="E115" s="93"/>
      <c r="F115" s="123"/>
    </row>
    <row r="116" spans="1:16" s="132" customFormat="1" ht="19.5" customHeight="1">
      <c r="A116" s="124"/>
      <c r="B116" s="124"/>
      <c r="C116" s="125"/>
      <c r="D116" s="126"/>
      <c r="E116" s="127"/>
      <c r="F116" s="127"/>
      <c r="G116" s="128"/>
      <c r="H116" s="129"/>
      <c r="I116" s="130"/>
      <c r="J116" s="129"/>
      <c r="K116" s="131"/>
      <c r="L116" s="131"/>
      <c r="M116" s="129"/>
      <c r="N116" s="129"/>
      <c r="O116" s="129"/>
      <c r="P116" s="129"/>
    </row>
    <row r="117" spans="1:16" s="2" customFormat="1" ht="12" customHeight="1">
      <c r="A117" s="133"/>
      <c r="B117" s="133"/>
      <c r="C117" s="134"/>
      <c r="D117" s="135"/>
      <c r="E117" s="135"/>
      <c r="F117" s="136"/>
      <c r="G117" s="60"/>
      <c r="H117" s="34"/>
      <c r="I117" s="201"/>
      <c r="J117" s="34"/>
      <c r="K117" s="62"/>
      <c r="L117" s="62"/>
      <c r="M117" s="34"/>
      <c r="N117" s="34"/>
      <c r="O117" s="34"/>
      <c r="P117" s="34"/>
    </row>
    <row r="118" spans="1:16" s="2" customFormat="1" ht="14.25" customHeight="1">
      <c r="A118" s="133"/>
      <c r="B118" s="137"/>
      <c r="C118" s="67"/>
      <c r="D118" s="108"/>
      <c r="E118" s="109"/>
      <c r="F118" s="138"/>
      <c r="G118" s="60"/>
      <c r="H118" s="34"/>
      <c r="I118" s="201"/>
      <c r="J118" s="34"/>
      <c r="K118" s="62"/>
      <c r="L118" s="62"/>
      <c r="M118" s="34"/>
      <c r="N118" s="34"/>
      <c r="O118" s="34"/>
      <c r="P118" s="34"/>
    </row>
    <row r="119" spans="1:16" s="2" customFormat="1" ht="14.25" customHeight="1">
      <c r="A119" s="133"/>
      <c r="B119" s="137"/>
      <c r="C119" s="67"/>
      <c r="D119" s="139"/>
      <c r="E119" s="140"/>
      <c r="F119" s="138"/>
      <c r="G119" s="60"/>
      <c r="H119" s="34"/>
      <c r="I119" s="201"/>
      <c r="J119" s="34"/>
      <c r="K119" s="62"/>
      <c r="L119" s="62"/>
      <c r="M119" s="34"/>
      <c r="N119" s="34"/>
      <c r="O119" s="34"/>
      <c r="P119" s="34"/>
    </row>
    <row r="120" spans="1:16" s="2" customFormat="1" ht="14.25" customHeight="1">
      <c r="A120" s="133"/>
      <c r="B120" s="111"/>
      <c r="C120" s="107"/>
      <c r="D120" s="104"/>
      <c r="E120" s="104"/>
      <c r="F120" s="109"/>
      <c r="G120" s="60"/>
      <c r="H120" s="34"/>
      <c r="I120" s="201"/>
      <c r="J120" s="34"/>
      <c r="K120" s="62"/>
      <c r="L120" s="62"/>
      <c r="M120" s="34"/>
      <c r="N120" s="34"/>
      <c r="O120" s="34"/>
      <c r="P120" s="34"/>
    </row>
    <row r="121" spans="1:16" s="2" customFormat="1" ht="14.25" customHeight="1">
      <c r="A121" s="133"/>
      <c r="B121" s="141"/>
      <c r="C121" s="106"/>
      <c r="D121" s="142"/>
      <c r="E121" s="143"/>
      <c r="F121" s="143"/>
      <c r="G121" s="60"/>
      <c r="H121" s="34"/>
      <c r="I121" s="201"/>
      <c r="J121" s="34"/>
      <c r="K121" s="62"/>
      <c r="L121" s="62"/>
      <c r="M121" s="34"/>
      <c r="N121" s="34"/>
      <c r="O121" s="34"/>
      <c r="P121" s="34"/>
    </row>
    <row r="122" spans="1:16" s="2" customFormat="1" ht="11.25" customHeight="1">
      <c r="A122" s="133"/>
      <c r="B122" s="141"/>
      <c r="C122" s="106"/>
      <c r="D122" s="142"/>
      <c r="E122" s="143"/>
      <c r="F122" s="143"/>
      <c r="G122" s="60"/>
      <c r="H122" s="34"/>
      <c r="I122" s="201"/>
      <c r="J122" s="34"/>
      <c r="K122" s="62"/>
      <c r="L122" s="62"/>
      <c r="M122" s="34"/>
      <c r="N122" s="34"/>
      <c r="O122" s="34"/>
      <c r="P122" s="34"/>
    </row>
    <row r="123" spans="1:16" s="27" customFormat="1" ht="20.25" customHeight="1">
      <c r="A123" s="144"/>
      <c r="B123" s="144"/>
      <c r="C123" s="145"/>
      <c r="D123" s="126"/>
      <c r="E123" s="127"/>
      <c r="F123" s="127"/>
      <c r="G123" s="128"/>
      <c r="H123" s="129"/>
      <c r="I123" s="201"/>
      <c r="J123" s="129"/>
      <c r="K123" s="131"/>
      <c r="L123" s="131"/>
      <c r="M123" s="129"/>
      <c r="N123" s="129"/>
      <c r="O123" s="129"/>
      <c r="P123" s="129"/>
    </row>
    <row r="124" ht="11.25">
      <c r="I124" s="146"/>
    </row>
    <row r="125" ht="11.25">
      <c r="I125" s="146"/>
    </row>
    <row r="126" ht="11.25">
      <c r="D126" s="147"/>
    </row>
  </sheetData>
  <printOptions horizontalCentered="1"/>
  <pageMargins left="0.35433070866141736" right="0.35433070866141736" top="0.6299212598425197" bottom="0.7086614173228347" header="0.5511811023622047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="90" zoomScaleNormal="90" workbookViewId="0" topLeftCell="A1">
      <selection activeCell="G4" sqref="G4"/>
    </sheetView>
  </sheetViews>
  <sheetFormatPr defaultColWidth="9.00390625" defaultRowHeight="12.75"/>
  <cols>
    <col min="1" max="1" width="4.625" style="3" customWidth="1"/>
    <col min="2" max="2" width="5.625" style="4" customWidth="1"/>
    <col min="3" max="3" width="4.75390625" style="4" customWidth="1"/>
    <col min="4" max="4" width="52.125" style="2" customWidth="1"/>
    <col min="5" max="5" width="16.75390625" style="2" customWidth="1"/>
    <col min="6" max="6" width="10.875" style="5" customWidth="1"/>
    <col min="7" max="16384" width="9.125" style="2" customWidth="1"/>
  </cols>
  <sheetData>
    <row r="1" spans="5:6" ht="18.75">
      <c r="E1" s="200"/>
      <c r="F1" s="200" t="s">
        <v>143</v>
      </c>
    </row>
    <row r="2" spans="1:6" ht="18.75">
      <c r="A2" s="225" t="s">
        <v>144</v>
      </c>
      <c r="B2" s="225"/>
      <c r="C2" s="225"/>
      <c r="D2" s="225"/>
      <c r="E2" s="225"/>
      <c r="F2" s="225"/>
    </row>
    <row r="3" spans="1:6" ht="18.75">
      <c r="A3" s="224" t="s">
        <v>148</v>
      </c>
      <c r="B3" s="224"/>
      <c r="C3" s="224"/>
      <c r="D3" s="224"/>
      <c r="E3" s="224"/>
      <c r="F3" s="224"/>
    </row>
    <row r="4" spans="1:6" ht="18.75">
      <c r="A4" s="224"/>
      <c r="B4" s="224"/>
      <c r="C4" s="224"/>
      <c r="D4" s="224"/>
      <c r="E4" s="224"/>
      <c r="F4" s="206"/>
    </row>
    <row r="5" spans="1:6" ht="18.75">
      <c r="A5" s="224"/>
      <c r="B5" s="224"/>
      <c r="C5" s="224"/>
      <c r="D5" s="224"/>
      <c r="E5" s="224"/>
      <c r="F5" s="224"/>
    </row>
    <row r="6" ht="19.5" thickBot="1"/>
    <row r="7" spans="1:6" ht="20.25" customHeight="1">
      <c r="A7" s="215" t="s">
        <v>14</v>
      </c>
      <c r="B7" s="216"/>
      <c r="C7" s="217"/>
      <c r="D7" s="221" t="s">
        <v>13</v>
      </c>
      <c r="E7" s="209" t="s">
        <v>49</v>
      </c>
      <c r="F7" s="212" t="s">
        <v>48</v>
      </c>
    </row>
    <row r="8" spans="1:6" ht="29.25" customHeight="1" thickBot="1">
      <c r="A8" s="218"/>
      <c r="B8" s="219"/>
      <c r="C8" s="220"/>
      <c r="D8" s="222"/>
      <c r="E8" s="210"/>
      <c r="F8" s="213"/>
    </row>
    <row r="9" spans="1:6" ht="18" customHeight="1" thickBot="1">
      <c r="A9" s="7" t="s">
        <v>15</v>
      </c>
      <c r="B9" s="6" t="s">
        <v>16</v>
      </c>
      <c r="C9" s="7" t="s">
        <v>17</v>
      </c>
      <c r="D9" s="223"/>
      <c r="E9" s="211"/>
      <c r="F9" s="214"/>
    </row>
    <row r="10" spans="1:6" ht="13.5" thickBot="1">
      <c r="A10" s="17" t="s">
        <v>0</v>
      </c>
      <c r="B10" s="23"/>
      <c r="C10" s="17"/>
      <c r="D10" s="13" t="s">
        <v>11</v>
      </c>
      <c r="E10" s="14">
        <f>E11</f>
        <v>270000</v>
      </c>
      <c r="F10" s="14">
        <f>F11</f>
        <v>80000</v>
      </c>
    </row>
    <row r="11" spans="1:6" ht="13.5" customHeight="1">
      <c r="A11" s="8"/>
      <c r="B11" s="9" t="s">
        <v>21</v>
      </c>
      <c r="C11" s="10"/>
      <c r="D11" s="19" t="s">
        <v>22</v>
      </c>
      <c r="E11" s="21">
        <f>E12</f>
        <v>270000</v>
      </c>
      <c r="F11" s="21">
        <f>F14</f>
        <v>80000</v>
      </c>
    </row>
    <row r="12" spans="1:6" ht="13.5" customHeight="1">
      <c r="A12" s="11"/>
      <c r="B12" s="12"/>
      <c r="C12" s="12" t="s">
        <v>50</v>
      </c>
      <c r="D12" s="20" t="s">
        <v>54</v>
      </c>
      <c r="E12" s="22">
        <v>270000</v>
      </c>
      <c r="F12" s="22"/>
    </row>
    <row r="13" spans="1:6" ht="13.5" customHeight="1">
      <c r="A13" s="11"/>
      <c r="B13" s="12"/>
      <c r="C13" s="12"/>
      <c r="D13" s="20" t="s">
        <v>55</v>
      </c>
      <c r="E13" s="22"/>
      <c r="F13" s="22"/>
    </row>
    <row r="14" spans="1:6" ht="13.5" customHeight="1">
      <c r="A14" s="11"/>
      <c r="B14" s="12"/>
      <c r="C14" s="12" t="s">
        <v>53</v>
      </c>
      <c r="D14" s="28" t="s">
        <v>51</v>
      </c>
      <c r="E14" s="29"/>
      <c r="F14" s="30">
        <v>80000</v>
      </c>
    </row>
    <row r="15" spans="1:6" ht="13.5" customHeight="1">
      <c r="A15" s="11"/>
      <c r="B15" s="12"/>
      <c r="C15" s="12"/>
      <c r="D15" s="28" t="s">
        <v>52</v>
      </c>
      <c r="E15" s="29"/>
      <c r="F15" s="30"/>
    </row>
    <row r="16" spans="1:6" ht="13.5" customHeight="1" thickBot="1">
      <c r="A16" s="11"/>
      <c r="B16" s="12"/>
      <c r="C16" s="12"/>
      <c r="D16" s="18"/>
      <c r="E16" s="29"/>
      <c r="F16" s="30"/>
    </row>
    <row r="17" spans="1:6" ht="13.5" customHeight="1" thickBot="1">
      <c r="A17" s="17" t="s">
        <v>8</v>
      </c>
      <c r="B17" s="17"/>
      <c r="C17" s="17"/>
      <c r="D17" s="13" t="s">
        <v>35</v>
      </c>
      <c r="E17" s="14">
        <f>E18+E25</f>
        <v>4000</v>
      </c>
      <c r="F17" s="14">
        <f>F18+F25</f>
        <v>20</v>
      </c>
    </row>
    <row r="18" spans="1:6" ht="13.5" customHeight="1">
      <c r="A18" s="10"/>
      <c r="B18" s="10" t="s">
        <v>36</v>
      </c>
      <c r="C18" s="10"/>
      <c r="D18" s="15" t="s">
        <v>37</v>
      </c>
      <c r="E18" s="16">
        <f>E19</f>
        <v>4000</v>
      </c>
      <c r="F18" s="16">
        <f>F21</f>
        <v>20</v>
      </c>
    </row>
    <row r="19" spans="1:6" s="34" customFormat="1" ht="13.5" customHeight="1">
      <c r="A19" s="33"/>
      <c r="B19" s="33"/>
      <c r="C19" s="33" t="s">
        <v>50</v>
      </c>
      <c r="D19" s="20" t="s">
        <v>54</v>
      </c>
      <c r="E19" s="22">
        <v>4000</v>
      </c>
      <c r="F19" s="22"/>
    </row>
    <row r="20" spans="1:6" s="34" customFormat="1" ht="13.5" customHeight="1">
      <c r="A20" s="35"/>
      <c r="B20" s="33"/>
      <c r="C20" s="33"/>
      <c r="D20" s="20" t="s">
        <v>55</v>
      </c>
      <c r="E20" s="36"/>
      <c r="F20" s="37"/>
    </row>
    <row r="21" spans="1:6" ht="13.5" customHeight="1">
      <c r="A21" s="11"/>
      <c r="B21" s="12"/>
      <c r="C21" s="12" t="s">
        <v>53</v>
      </c>
      <c r="D21" s="28" t="s">
        <v>51</v>
      </c>
      <c r="E21" s="29"/>
      <c r="F21" s="30">
        <v>20</v>
      </c>
    </row>
    <row r="22" spans="1:6" ht="13.5" customHeight="1">
      <c r="A22" s="11"/>
      <c r="B22" s="12"/>
      <c r="C22" s="12"/>
      <c r="D22" s="28" t="s">
        <v>52</v>
      </c>
      <c r="E22" s="29"/>
      <c r="F22" s="30"/>
    </row>
    <row r="23" spans="1:6" ht="13.5" customHeight="1" thickBot="1">
      <c r="A23" s="11"/>
      <c r="B23" s="12"/>
      <c r="C23" s="12"/>
      <c r="E23" s="31"/>
      <c r="F23" s="32"/>
    </row>
    <row r="24" spans="1:6" ht="24" customHeight="1" thickBot="1">
      <c r="A24" s="24"/>
      <c r="B24" s="24"/>
      <c r="C24" s="24"/>
      <c r="D24" s="25" t="s">
        <v>44</v>
      </c>
      <c r="E24" s="26">
        <f>E10+E17</f>
        <v>274000</v>
      </c>
      <c r="F24" s="26">
        <f>F10+F17</f>
        <v>80020</v>
      </c>
    </row>
    <row r="25" ht="13.5" customHeight="1"/>
    <row r="26" ht="13.5" customHeight="1"/>
    <row r="27" ht="13.5" customHeight="1"/>
    <row r="28" ht="13.5" customHeight="1"/>
    <row r="29" ht="13.5" customHeight="1"/>
  </sheetData>
  <mergeCells count="8">
    <mergeCell ref="A5:F5"/>
    <mergeCell ref="A4:E4"/>
    <mergeCell ref="A2:F2"/>
    <mergeCell ref="A3:F3"/>
    <mergeCell ref="E7:E9"/>
    <mergeCell ref="F7:F9"/>
    <mergeCell ref="A7:C8"/>
    <mergeCell ref="D7:D9"/>
  </mergeCells>
  <printOptions horizontalCentered="1"/>
  <pageMargins left="0.2362204724409449" right="0.2362204724409449" top="0.984251968503937" bottom="0.984251968503937" header="0.31496062992125984" footer="0.2362204724409449"/>
  <pageSetup firstPageNumber="7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</dc:creator>
  <cp:keywords/>
  <dc:description/>
  <cp:lastModifiedBy>Renata Kozłowska</cp:lastModifiedBy>
  <cp:lastPrinted>2007-02-12T20:56:36Z</cp:lastPrinted>
  <dcterms:created xsi:type="dcterms:W3CDTF">1999-01-06T18:17:03Z</dcterms:created>
  <dcterms:modified xsi:type="dcterms:W3CDTF">2007-02-16T07:42:20Z</dcterms:modified>
  <cp:category/>
  <cp:version/>
  <cp:contentType/>
  <cp:contentStatus/>
</cp:coreProperties>
</file>