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.PRZETARGI-ROZEZNANIA\2023\PRZETARGI\ZP.272.19.2023-ŻAKÓW Iłowa\wniosek o wszczęcie + kosztorysy\KI\Przedmiary\"/>
    </mc:Choice>
  </mc:AlternateContent>
  <bookViews>
    <workbookView xWindow="-108" yWindow="-108" windowWidth="30936" windowHeight="17496"/>
  </bookViews>
  <sheets>
    <sheet name="PR" sheetId="2" r:id="rId1"/>
  </sheets>
  <definedNames>
    <definedName name="_xlnm.Print_Area" localSheetId="0">PR!$A$1:$E$102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6" i="2" l="1"/>
  <c r="E69" i="2"/>
  <c r="E62" i="2"/>
  <c r="E59" i="2"/>
  <c r="E54" i="2"/>
  <c r="E56" i="2" s="1"/>
  <c r="E53" i="2"/>
  <c r="E55" i="2" s="1"/>
  <c r="E44" i="2"/>
  <c r="E43" i="2"/>
  <c r="E31" i="2"/>
  <c r="E32" i="2" s="1"/>
  <c r="E22" i="2"/>
</calcChain>
</file>

<file path=xl/sharedStrings.xml><?xml version="1.0" encoding="utf-8"?>
<sst xmlns="http://schemas.openxmlformats.org/spreadsheetml/2006/main" count="296" uniqueCount="225">
  <si>
    <t>Poz.</t>
  </si>
  <si>
    <t>Podstawa</t>
  </si>
  <si>
    <t>Wyszczególnienie elementów rozliczeniowych                      (opis robót i obliczenie ilości robót)</t>
  </si>
  <si>
    <t>Jedn.</t>
  </si>
  <si>
    <t>Nakłady</t>
  </si>
  <si>
    <t>1.</t>
  </si>
  <si>
    <t>D 01.00.00.</t>
  </si>
  <si>
    <t>ROBOTY PRZYGOTOWAWCZE</t>
  </si>
  <si>
    <t>m</t>
  </si>
  <si>
    <t>szt.</t>
  </si>
  <si>
    <t>2.</t>
  </si>
  <si>
    <t>4.</t>
  </si>
  <si>
    <t>5.</t>
  </si>
  <si>
    <t>ROBOTY POMIAROWE</t>
  </si>
  <si>
    <t>3.</t>
  </si>
  <si>
    <t>PODBUDOWY</t>
  </si>
  <si>
    <t>D 04.00.00.</t>
  </si>
  <si>
    <t>PODBUDOWA Z KRUSZYW STABILIZOWANYCH MECHANICZNIE</t>
  </si>
  <si>
    <t>NAWIERZCHNIE</t>
  </si>
  <si>
    <t>D 05.00.00.</t>
  </si>
  <si>
    <t>NAWIERZCHNIE ULEPSZONE</t>
  </si>
  <si>
    <t>ELEMENTY ULIC I DRÓG</t>
  </si>
  <si>
    <t>D 08.00.00.</t>
  </si>
  <si>
    <t>KRAWĘŻNIKI</t>
  </si>
  <si>
    <t>7.</t>
  </si>
  <si>
    <t>1.1.</t>
  </si>
  <si>
    <t>1.2.</t>
  </si>
  <si>
    <t>2.1</t>
  </si>
  <si>
    <t>2.2</t>
  </si>
  <si>
    <t>4.2</t>
  </si>
  <si>
    <t>D 01.01.00.</t>
  </si>
  <si>
    <t>D 01.02.00.</t>
  </si>
  <si>
    <t>D 04.01.00.</t>
  </si>
  <si>
    <t>D 04.04.00.</t>
  </si>
  <si>
    <t>D 05.03.00.</t>
  </si>
  <si>
    <t>D 08.01.00.</t>
  </si>
  <si>
    <t>USUWANIE DRZEW, KRZEWÓW, HUMUSU ORAZ ROBOTY ROZBIÓRKOWE</t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</si>
  <si>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</si>
  <si>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r>
      <t>m</t>
    </r>
    <r>
      <rPr>
        <vertAlign val="superscript"/>
        <sz val="11"/>
        <rFont val="Times New Roman"/>
        <family val="1"/>
        <charset val="238"/>
      </rPr>
      <t>2</t>
    </r>
  </si>
  <si>
    <t>D 01.02.09.                BCD 11.01</t>
  </si>
  <si>
    <t>D01.02.09.            BCD 11.02</t>
  </si>
  <si>
    <t>D 10.00.00.</t>
  </si>
  <si>
    <t>INNE ROBOTY</t>
  </si>
  <si>
    <t>KALKULACJA WŁASNA</t>
  </si>
  <si>
    <t>kpl.</t>
  </si>
  <si>
    <t>D 01.01.01.               BCD 11.01.</t>
  </si>
  <si>
    <t>Odtworzenie trasy i punktów wysokościowych w terenie równinnym dla liniowych robót ziemnych</t>
  </si>
  <si>
    <t>km</t>
  </si>
  <si>
    <t>D 02.00.00</t>
  </si>
  <si>
    <t>ROBOTY ZIEMNE</t>
  </si>
  <si>
    <t>D 02.01.00</t>
  </si>
  <si>
    <t>WYKOPY W GRUNTACH NIESKALISTYCH</t>
  </si>
  <si>
    <t>D 02.01.01                    BCD 14.01</t>
  </si>
  <si>
    <t>D 02.03.00</t>
  </si>
  <si>
    <t>NASYPY</t>
  </si>
  <si>
    <t>D 02.03.01                    BCD 14.01</t>
  </si>
  <si>
    <t>Wykonanie nasypów mechanicznie z gruntów kat. I-II z pozyskaniem i transportem gruntu na odl. do 6 km</t>
  </si>
  <si>
    <t>D 03.06.00</t>
  </si>
  <si>
    <t>D 03.00.00</t>
  </si>
  <si>
    <t>ODWODNIENIE KORPUSU DROGOWEGO</t>
  </si>
  <si>
    <t>REGULACJA ELEMENTÓW URZĄDZEŃ PODZIEMNYCH</t>
  </si>
  <si>
    <t>Regulacja studzieniek rewizyjnych - nadbudowa wykonana betonem</t>
  </si>
  <si>
    <t>D 03.06.01                           BCD 21.01</t>
  </si>
  <si>
    <t>D 03.06.01.                 BCD 31.01</t>
  </si>
  <si>
    <t>Regulacja pionowa studzienek dla zaworów wodociągowych lub gazowych - nadbudowa wykonana betonem</t>
  </si>
  <si>
    <t>7.1</t>
  </si>
  <si>
    <t>8.</t>
  </si>
  <si>
    <t>6.</t>
  </si>
  <si>
    <t>6.1</t>
  </si>
  <si>
    <t>Roboty pomiarowe przy powierzchniowych robotach ziemnych w terenie równinnym</t>
  </si>
  <si>
    <t>ha</t>
  </si>
  <si>
    <t>D 01.02.01.                              BCD 41.01</t>
  </si>
  <si>
    <t>D 01.02.04                       BCD 81.01(analogia)</t>
  </si>
  <si>
    <t>D 06.00.00.</t>
  </si>
  <si>
    <t>ROBOTY WYKOŃCZENIOWE</t>
  </si>
  <si>
    <t>UMOCNIENIE SKARP</t>
  </si>
  <si>
    <t>D 06.01.00.</t>
  </si>
  <si>
    <t>D 06.01.01.                                       BCD 15.01 (analogia)</t>
  </si>
  <si>
    <t>D 07.01.00.</t>
  </si>
  <si>
    <t>D 07.00.00.</t>
  </si>
  <si>
    <t>OZNAKOWANIE DRÓG + ELEMENTY BEZPIECZEŃSTWA RUCHU</t>
  </si>
  <si>
    <t>D 07.02.01.                                       BCD 41.02</t>
  </si>
  <si>
    <t>D 07.02.01                                      BCD 44.37</t>
  </si>
  <si>
    <t>8.1</t>
  </si>
  <si>
    <t>Regulacja wysokściowa bram wjazdowych</t>
  </si>
  <si>
    <t>D 01.01.01.               BCD 41.01</t>
  </si>
  <si>
    <t xml:space="preserve">D 01.02.02            BCD 13.02 </t>
  </si>
  <si>
    <t>Zabezpieczenie drzew na okres wykonywania robót, przez wykonywanie obudowy z desek i folii, drzewa o średnicy do 30 cm</t>
  </si>
  <si>
    <t>D 01.02.04            BCD 11.01</t>
  </si>
  <si>
    <t>Regulacja pionowa studzienek tefonicznych, nadbudowa wykonana betonem</t>
  </si>
  <si>
    <t>D 03.06.01.                 BCD 41.01</t>
  </si>
  <si>
    <t>3.2</t>
  </si>
  <si>
    <t>D 04.02.00.</t>
  </si>
  <si>
    <t>OCZYSZCZENIE I SKROPIENIE WARSTW KONSTRUKCYJNYCH</t>
  </si>
  <si>
    <t>D 04.03.01.             BCD 12.01</t>
  </si>
  <si>
    <t>D 04.03.01.             BCD 22.04</t>
  </si>
  <si>
    <t>D 04.03.01.             BCD 22.03</t>
  </si>
  <si>
    <t>Skropienie mechaniczne warstw niebitumcznych</t>
  </si>
  <si>
    <t>Skropienie mechaniczne warstw bitumcznych</t>
  </si>
  <si>
    <t>4.5</t>
  </si>
  <si>
    <t>5.3</t>
  </si>
  <si>
    <t>NAWIERZCHNIE Z KOSTKI BRUKOWEJ</t>
  </si>
  <si>
    <t>5.4</t>
  </si>
  <si>
    <t>Ustawienie słupków do znaków drogowych z rur stalowych o srednicy 70 cm wraz z ubiciem podłoża w wykopie i zasypaniem</t>
  </si>
  <si>
    <t>7.2</t>
  </si>
  <si>
    <t>OZNAKOWANIE POZIOME</t>
  </si>
  <si>
    <t>D 07.01.01.                                       BCD 12.01</t>
  </si>
  <si>
    <t>Oznakowanie poziome jezdni farbą akrylową, linie segregacyjne oraz krawędziowe, malowanie mechaniczne - linie ciągłe oraz przerywane</t>
  </si>
  <si>
    <t>Stabilizacji punktów geodezyjnych</t>
  </si>
  <si>
    <t>pkt.</t>
  </si>
  <si>
    <t>Plantowanie skarp i dna wykopów w gruntach kat. I-III - plantowanie skarpy od strony jedni, bez przeciwskarpy</t>
  </si>
  <si>
    <t>Dodatek za każdy dalszy 1 km przewozu gruzu ponad 1 km (odległość 6 km) wraz z utylizacją na wysypisku</t>
  </si>
  <si>
    <t>D 04.03.00.</t>
  </si>
  <si>
    <t>WARSTWY ODSĄCZAJĄCE, ODCINAJĄCE, MROZOOCHRONNE</t>
  </si>
  <si>
    <t>D 05.03.23.            BCD 15.04</t>
  </si>
  <si>
    <t>Wywiezienie materiałów z terenu rozbiórki samochodami na odl. do 1 km</t>
  </si>
  <si>
    <t>Wykonanie wykopów mechanicznie w gruntach kat. I-II z transportem na odl. do 6 km z uformowaniem i wyrównaniem skarp na odkładzie (wykopy zastępują korytowanie)</t>
  </si>
  <si>
    <t>D 04.05.00.</t>
  </si>
  <si>
    <t>D 01.01.01.               BCD 11.02.</t>
  </si>
  <si>
    <t>Odtworzenie trasy i punktów wysokościowych w terenie równinnym dla rowów melioracyjnych</t>
  </si>
  <si>
    <t>D 01.02.01.                              BCD 12.01</t>
  </si>
  <si>
    <t>Karczowanie drzew o średnicy 36-45 cm bez utrudnień, wraz z wywozem pni, gałęzi oraz utylizacją karpiny</t>
  </si>
  <si>
    <t>D 01.02.01.                              BCD 22.02</t>
  </si>
  <si>
    <t>Karczowanie krzaków  i poszycia wraz z wywiezieniem i spaleniem pozostałości w ilości 2000/Ha</t>
  </si>
  <si>
    <t>Karczowanie drzew o średnicy 10-35 cm bez utrudnień, wraz z wywozem pni, gałęzi oraz utylizacją karpiny</t>
  </si>
  <si>
    <t>Karczowanie drzew o średnicy 46-55 cm bez utrudnień, wraz z wywozem pni, gałęzi oraz utylizacją karpiny</t>
  </si>
  <si>
    <t>D 01.02.01.                              BCD 12.03</t>
  </si>
  <si>
    <t>Karczowanie drzew o średnicy 66-75 cm bez utrudnień, wraz z wywozem pni, gałęzi oraz utylizacją karpiny</t>
  </si>
  <si>
    <t>Karczowanie drzew o średnicy 76-100 cm bez utrudnień, wraz z wywozem pni, gałęzi oraz utylizacją karpiny</t>
  </si>
  <si>
    <t>Rozebranie słupków drogowych zamocowanych w podłożu gruntowym wraz ze zdjęciem znaków</t>
  </si>
  <si>
    <t>Wykonanie poboczy z kruszywa łamanego 0-31,5 mm (kruszywo niesortowane), gr. warstwy 10 cm (pobocza)</t>
  </si>
  <si>
    <t>PODBUDOWA I PODŁOŻE Z GRUNTÓW I KRUSZYW ULEPSZONYCH</t>
  </si>
  <si>
    <t>D 04.05.01.             BCD 62.06</t>
  </si>
  <si>
    <t>D 04.03.01.             BCD 12.02</t>
  </si>
  <si>
    <t xml:space="preserve">D 04.04.02.             BCD 12.01 </t>
  </si>
  <si>
    <t>D 04.04.02.             BCD 22.01</t>
  </si>
  <si>
    <t>NAWIERZCHNIE Z KOSTKI KAMIENNEJ</t>
  </si>
  <si>
    <t>7.3</t>
  </si>
  <si>
    <t>D 07.05.00.</t>
  </si>
  <si>
    <t>BARIERY OCHRONNE</t>
  </si>
  <si>
    <t>D 07.05.02                                      BCD 13.01</t>
  </si>
  <si>
    <t>Przymocowanie do gotowych słupków tarcz znaków typu A średnich, folia II generacji</t>
  </si>
  <si>
    <t>Przymocowanie do gotowych słupków tarcz znaków typu B i C średnich, folia II generacji</t>
  </si>
  <si>
    <t>Wykonanie nawierzchni z kostki brukowej betonowej o grubości 8 cm, na podsypce cementowo-piaskowej, spoiny wypełnione piaskiem - kolor czerwony (zjazdy zwyczajne)</t>
  </si>
  <si>
    <t>Przestawienie istniejącego oznakowania</t>
  </si>
  <si>
    <t>Ustawienie krawężników betonowych o wymiarach 15x22 cm wraz z wykonaniem ławy betonowej z oporem z betonu min. C12/15</t>
  </si>
  <si>
    <t>D 04.01.01.             BCD 31.01</t>
  </si>
  <si>
    <t>D 05.03.01.            BCD 22.01</t>
  </si>
  <si>
    <t xml:space="preserve">Przebudowa kolizji energetycznej </t>
  </si>
  <si>
    <t>Przebudowa kolizji telekomunikacyjnej</t>
  </si>
  <si>
    <t>D 01.02.01.                              BCD 11.03</t>
  </si>
  <si>
    <t>D 01.02.01.                              BCD 13.03</t>
  </si>
  <si>
    <t>Rozebranie ścianek czołowych i ław - stare przepusty ceglane</t>
  </si>
  <si>
    <t>D 01.02.04                       BCD 91.01</t>
  </si>
  <si>
    <t>3.1</t>
  </si>
  <si>
    <t>4.3</t>
  </si>
  <si>
    <t>4.4</t>
  </si>
  <si>
    <t>D 03.07.00</t>
  </si>
  <si>
    <t>D 03.07.01                           BCD 12.01</t>
  </si>
  <si>
    <t>CZYSZCZENIE URZĄDZEŃ ODWADNIAJACYCH</t>
  </si>
  <si>
    <t>PROFILOWANIE I ZAGĘSZCZANIEM PODŁOŻA</t>
  </si>
  <si>
    <t>D 04.02.01.             BCD 13.01</t>
  </si>
  <si>
    <t>5.1</t>
  </si>
  <si>
    <t>D 07.02.01                                      BCD 44.47</t>
  </si>
  <si>
    <t>D 07.02.01                                      BCD 46.12</t>
  </si>
  <si>
    <t>D 08.01.01.                                       BCD 13.02</t>
  </si>
  <si>
    <t>9.</t>
  </si>
  <si>
    <t>Przebudowa drogi powiatowej numer 1079F</t>
  </si>
  <si>
    <t>Wszystkie powierzchnie robót tj 16000m2 pomniejszyłem o powierzchnie istniejacych drogi, chodników i zjazdów tj 9100m2 i pomnożyłem x 0,4 bo taki jest średni syf do zebrania. 16000 - 9100 = 6900 x 0,4 = 2760m3</t>
  </si>
  <si>
    <t>Mechaniczne usunęcie warstwy ziemi urodzajnej( humus) grubość warstwy 16-40 cm wraz z wywiezieniem na odległosć do 1km</t>
  </si>
  <si>
    <t>Rozebranie podbudowy z kruszywa łamanego lub naturalnego, gr warstwy do 25 cm (tłuczeń, k. łamany -  chodniki, zjazdy)</t>
  </si>
  <si>
    <t>D 01.02.04                       BCD 71.01</t>
  </si>
  <si>
    <t>D 01.02.04            BCD 41.01</t>
  </si>
  <si>
    <t>Rozebranie krawężników betonowych o wymiarach 15x30 na ławie z betonu</t>
  </si>
  <si>
    <t>D 01.02.04            BCD 44.02</t>
  </si>
  <si>
    <t>Rozebranie obrzeży betonowych 8x30</t>
  </si>
  <si>
    <t>Rozebranie ścieków przykrawężnikowych</t>
  </si>
  <si>
    <t>D 01.02.04            BCD 22.01</t>
  </si>
  <si>
    <t>D 01.02.04            BCD 24.01</t>
  </si>
  <si>
    <t xml:space="preserve">Pod ścieżkę treba dosypać z tego co zebraliśmy (40cm) Czyli 40-19cm(ścieżka) = 21 cm x pow, ściezki 3917,20 + wyniesienie drogi </t>
  </si>
  <si>
    <t>D 03.01.05.                 BCD 13.01</t>
  </si>
  <si>
    <t>D 03.01.06.                 BCD 11.01</t>
  </si>
  <si>
    <t>Wykonanie ścianek czołowych prostych dla przepustów o średnicy 60cm wraz z izolacją lepikiem</t>
  </si>
  <si>
    <t>4 scianki czołowe o wymiarach 2,6 x 1,8 x 0,3m</t>
  </si>
  <si>
    <t>Profilowanie i zagęszczeneim podłoża w gruntach kat. I-IV (droga + zjazdy, ścieżka, pobocza, drogi wewnętrzne)</t>
  </si>
  <si>
    <t>Oczyszczenie warstw konstrukcyjnych mechanicznie           (droga powiatowa + zjazdy bitumiczne + ścieżka rowerowa) nieulepszonych</t>
  </si>
  <si>
    <t>Oczyszczenie warstw konstrukcyjnych mechanicznie (droga powiatowa + zjazdy bitumiczne) ulepszonych</t>
  </si>
  <si>
    <t xml:space="preserve">D 04.04.02.             BCD 11.01 </t>
  </si>
  <si>
    <t xml:space="preserve">Wykonanie podbudowy z kruszywa łamanego 0-31,5 mm (kruszywo niesortowane), warstwa dolna, gr. warstwy 15 cm (ścieżka rowerowa) </t>
  </si>
  <si>
    <t xml:space="preserve">Wykonanie podbudowy z kruszywa łamanego 0-31,5 mm (kruszywo niesortowane), warstwa dolna, gr. warstwy 20 cm (droga + zjazdy) </t>
  </si>
  <si>
    <t>Wykonanie podbudowy z gruntu stabilizowanego cementem z wytwórni, grubość warstwy 15cm (droga + zjazdy) o wytrzymałości Rm=2,5MPa</t>
  </si>
  <si>
    <t>Wykonanie warstwy wiążącej z betonu asfaltowego AC16W gr. 5 cm, dowóz z odległości do 5 km  (zjazdy bitumiczne)</t>
  </si>
  <si>
    <t>Wykonanie warstwy wiążącej z betonu asfaltowego AC16W gr. 8 cm, dowóz z odległości do 5 km  (droga)</t>
  </si>
  <si>
    <t xml:space="preserve">D 05.03.05.            BCD 12.04
</t>
  </si>
  <si>
    <t>NAWIERZCHNIE Z BETONU ASFALTOWEGO</t>
  </si>
  <si>
    <t>Wykonanie nawierzchni z betonu asfaltowego, warstwa ścieralna AC8S, grubości 4cm (ścieżka rowerowa)</t>
  </si>
  <si>
    <t>D 05.03.05.            BCD 21.04</t>
  </si>
  <si>
    <t>Wykonanie nawierzchni z betonu asfaltowego, warstwa ścieralna AC11S, grubości 5cm (droga + zjazdy)</t>
  </si>
  <si>
    <t>D 05.03.05.            BCD 22.02</t>
  </si>
  <si>
    <t>Wykonanie nawierzchni z kostki kamiennej rzędowej wysokości 10cm na podbudowie z betonu C5/6 - spoiny wypełnione zaprawą cementową (poszerzenia)</t>
  </si>
  <si>
    <t>Przymocowanie do gotowych słupków tarcz znaków typu D średnich, folia II generacji</t>
  </si>
  <si>
    <t>Przymocowanie do gotowych słupków tarcz znaków typu T średnich, folia II generacji</t>
  </si>
  <si>
    <t>Ustawienie krawężników betonowych o wymiarach 15x30 cm wraz z wykonaniem ławy betonowej z oporem z betonu min. C12/15</t>
  </si>
  <si>
    <t>D 08.01.01.                                       BCD 11.02</t>
  </si>
  <si>
    <t>D 08.03.01.                                       BCD 12.05</t>
  </si>
  <si>
    <t>Ustawienie obrzeży betonowych o wymiarach 8x30cm z oporem z betonu C12/15</t>
  </si>
  <si>
    <t>D 08.03.01.                                       BCD 12.05 (analogia)</t>
  </si>
  <si>
    <t>Ustawienie oporników betonowych o wymiarach 10x20cm z oporem z betonu C12/15 (poszerzenia)</t>
  </si>
  <si>
    <t>D 05.03.05.            BCD 11.04</t>
  </si>
  <si>
    <t xml:space="preserve">D 06.04.01.                                       BCD 21.01 </t>
  </si>
  <si>
    <t xml:space="preserve">Oczyszczenie rowów z namułu z profilowaniem dna i skarp, grubość do 20cm </t>
  </si>
  <si>
    <t>Budowa kanału technologicznego składającego się z dwóch rur RHDPE 110x3,7 oraz dwóch rur światłowodowych RHDPE, 40x3,7. Studnie rewizyjne SKR-1</t>
  </si>
  <si>
    <t>Rozebranie nawierzchni (w-wa ścieralna)  o grubościach od 5 do 12 cm</t>
  </si>
  <si>
    <t xml:space="preserve">Rozebranie przepustów betonowych </t>
  </si>
  <si>
    <t>Rozebranie podbudowy z kamienia/kostki</t>
  </si>
  <si>
    <t>To co zostło pod istniejacą konstrukcją (40-12) =28cm. Cała konstrukcja ma 48 czyli jeszcze 8cm. Tj 9100 x 36cm = 3276 + 1200</t>
  </si>
  <si>
    <t>Ułożenie przepustów z rur PEHD o średnicy 60cm wraz z wykonanie ławy, obsypki</t>
  </si>
  <si>
    <t xml:space="preserve">Czyszczenie przepustów z namułu do 50% średnicy </t>
  </si>
  <si>
    <t>4.1</t>
  </si>
  <si>
    <t>Wykonanie warstwy odsączającej z piasku, grubość warstwy do 15cm (zjazdy bitumiczne)</t>
  </si>
  <si>
    <t>5.2</t>
  </si>
  <si>
    <t>D 08.05.01                                       BCD 11.02</t>
  </si>
  <si>
    <t>Ustawienie ścieków betonowych 15x50x60 jako wodospustów przez ścieżkę</t>
  </si>
  <si>
    <t>Ustawienie barier drogowych ochronnych stalowych o masie do 28 kg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</si>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</sst>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abSelected="1" view="pageBreakPreview" zoomScale="115" zoomScaleNormal="100" zoomScaleSheetLayoutView="115" workbookViewId="0">
      <selection activeCell="C115" sqref="C115"/>
    </sheetView>
  </sheetViews>
  <sheetFormatPr defaultColWidth="9.109375" defaultRowHeight="13.8" x14ac:dyDescent="0.3"/>
  <cols>
    <col min="1" max="1" width="6.44140625" style="3" customWidth="1"/>
    <col min="2" max="2" width="13.5546875" style="4" customWidth="1"/>
    <col min="3" max="3" width="50.88671875" style="5" customWidth="1"/>
    <col min="4" max="4" width="9.5546875" style="6" customWidth="1"/>
    <col min="5" max="5" width="11.5546875" style="6" customWidth="1"/>
    <col min="6" max="6" width="112" style="3" customWidth="1"/>
    <col min="7" max="16384" width="9.109375" style="3"/>
  </cols>
  <sheetData>
    <row r="1" spans="1:5" ht="17.399999999999999" x14ac:dyDescent="0.3">
      <c r="A1" s="27" t="s">
        <v>224</v>
      </c>
      <c r="B1" s="27"/>
      <c r="C1" s="27"/>
      <c r="D1" s="27"/>
      <c r="E1" s="27"/>
    </row>
    <row r="2" spans="1:5" ht="17.399999999999999" customHeight="1" x14ac:dyDescent="0.3">
      <c r="A2" s="29" t="s">
        <v>167</v>
      </c>
      <c r="B2" s="29"/>
      <c r="C2" s="29"/>
      <c r="D2" s="29"/>
      <c r="E2" s="29"/>
    </row>
    <row r="3" spans="1:5" ht="17.399999999999999" customHeight="1" x14ac:dyDescent="0.3">
      <c r="A3" s="29"/>
      <c r="B3" s="29"/>
      <c r="C3" s="29"/>
      <c r="D3" s="29"/>
      <c r="E3" s="29"/>
    </row>
    <row r="4" spans="1:5" x14ac:dyDescent="0.3">
      <c r="A4" s="1"/>
      <c r="B4" s="17"/>
      <c r="C4" s="18"/>
      <c r="D4" s="7"/>
      <c r="E4" s="7"/>
    </row>
    <row r="5" spans="1:5" ht="14.25" customHeight="1" x14ac:dyDescent="0.3">
      <c r="A5" s="28" t="s">
        <v>0</v>
      </c>
      <c r="B5" s="30" t="s">
        <v>1</v>
      </c>
      <c r="C5" s="28" t="s">
        <v>2</v>
      </c>
      <c r="D5" s="24" t="s">
        <v>3</v>
      </c>
      <c r="E5" s="24" t="s">
        <v>4</v>
      </c>
    </row>
    <row r="6" spans="1:5" ht="25.5" customHeight="1" x14ac:dyDescent="0.3">
      <c r="A6" s="28"/>
      <c r="B6" s="30"/>
      <c r="C6" s="28"/>
      <c r="D6" s="24"/>
      <c r="E6" s="24"/>
    </row>
    <row r="7" spans="1:5" ht="18" customHeight="1" x14ac:dyDescent="0.3">
      <c r="A7" s="19">
        <v>1</v>
      </c>
      <c r="B7" s="20">
        <v>2</v>
      </c>
      <c r="C7" s="19">
        <v>3</v>
      </c>
      <c r="D7" s="2">
        <v>4</v>
      </c>
      <c r="E7" s="2">
        <v>5</v>
      </c>
    </row>
    <row r="8" spans="1:5" ht="30" customHeight="1" x14ac:dyDescent="0.3">
      <c r="A8" s="19" t="s">
        <v>5</v>
      </c>
      <c r="B8" s="20" t="s">
        <v>6</v>
      </c>
      <c r="C8" s="22" t="s">
        <v>7</v>
      </c>
      <c r="D8" s="23"/>
      <c r="E8" s="23"/>
    </row>
    <row r="9" spans="1:5" x14ac:dyDescent="0.3">
      <c r="A9" s="8" t="s">
        <v>25</v>
      </c>
      <c r="B9" s="9" t="s">
        <v>30</v>
      </c>
      <c r="C9" s="10" t="s">
        <v>13</v>
      </c>
      <c r="D9" s="11"/>
      <c r="E9" s="11"/>
    </row>
    <row r="10" spans="1:5" s="1" customFormat="1" ht="27.6" x14ac:dyDescent="0.3">
      <c r="A10" s="12">
        <v>10</v>
      </c>
      <c r="B10" s="13" t="s">
        <v>45</v>
      </c>
      <c r="C10" s="14" t="s">
        <v>46</v>
      </c>
      <c r="D10" s="15" t="s">
        <v>47</v>
      </c>
      <c r="E10" s="15">
        <v>1.96</v>
      </c>
    </row>
    <row r="11" spans="1:5" s="1" customFormat="1" ht="27.6" x14ac:dyDescent="0.3">
      <c r="A11" s="12">
        <v>20</v>
      </c>
      <c r="B11" s="13" t="s">
        <v>118</v>
      </c>
      <c r="C11" s="14" t="s">
        <v>119</v>
      </c>
      <c r="D11" s="15" t="s">
        <v>47</v>
      </c>
      <c r="E11" s="15">
        <v>0.95</v>
      </c>
    </row>
    <row r="12" spans="1:5" s="1" customFormat="1" ht="27.6" x14ac:dyDescent="0.3">
      <c r="A12" s="12">
        <v>30</v>
      </c>
      <c r="B12" s="13" t="s">
        <v>85</v>
      </c>
      <c r="C12" s="14" t="s">
        <v>69</v>
      </c>
      <c r="D12" s="15" t="s">
        <v>70</v>
      </c>
      <c r="E12" s="15">
        <v>0.16</v>
      </c>
    </row>
    <row r="13" spans="1:5" s="1" customFormat="1" x14ac:dyDescent="0.3">
      <c r="A13" s="8" t="s">
        <v>26</v>
      </c>
      <c r="B13" s="9" t="s">
        <v>31</v>
      </c>
      <c r="C13" s="10" t="s">
        <v>36</v>
      </c>
      <c r="D13" s="16"/>
      <c r="E13" s="16"/>
    </row>
    <row r="14" spans="1:5" s="1" customFormat="1" ht="27.6" x14ac:dyDescent="0.3">
      <c r="A14" s="12">
        <v>40</v>
      </c>
      <c r="B14" s="13" t="s">
        <v>150</v>
      </c>
      <c r="C14" s="14" t="s">
        <v>124</v>
      </c>
      <c r="D14" s="15" t="s">
        <v>9</v>
      </c>
      <c r="E14" s="15">
        <v>6</v>
      </c>
    </row>
    <row r="15" spans="1:5" s="1" customFormat="1" ht="27.6" x14ac:dyDescent="0.3">
      <c r="A15" s="12">
        <v>50</v>
      </c>
      <c r="B15" s="13" t="s">
        <v>120</v>
      </c>
      <c r="C15" s="14" t="s">
        <v>121</v>
      </c>
      <c r="D15" s="15" t="s">
        <v>9</v>
      </c>
      <c r="E15" s="15">
        <v>4</v>
      </c>
    </row>
    <row r="16" spans="1:5" s="1" customFormat="1" ht="27.6" x14ac:dyDescent="0.3">
      <c r="A16" s="12">
        <v>60</v>
      </c>
      <c r="B16" s="13" t="s">
        <v>126</v>
      </c>
      <c r="C16" s="14" t="s">
        <v>125</v>
      </c>
      <c r="D16" s="15" t="s">
        <v>9</v>
      </c>
      <c r="E16" s="15">
        <v>2</v>
      </c>
    </row>
    <row r="17" spans="1:6" s="1" customFormat="1" ht="27.6" x14ac:dyDescent="0.3">
      <c r="A17" s="12">
        <v>70</v>
      </c>
      <c r="B17" s="13" t="s">
        <v>151</v>
      </c>
      <c r="C17" s="14" t="s">
        <v>127</v>
      </c>
      <c r="D17" s="15" t="s">
        <v>9</v>
      </c>
      <c r="E17" s="15">
        <v>1</v>
      </c>
    </row>
    <row r="18" spans="1:6" s="1" customFormat="1" ht="27.6" x14ac:dyDescent="0.3">
      <c r="A18" s="12">
        <v>80</v>
      </c>
      <c r="B18" s="13" t="s">
        <v>126</v>
      </c>
      <c r="C18" s="14" t="s">
        <v>128</v>
      </c>
      <c r="D18" s="15" t="s">
        <v>9</v>
      </c>
      <c r="E18" s="15">
        <v>1</v>
      </c>
    </row>
    <row r="19" spans="1:6" s="1" customFormat="1" ht="27.6" x14ac:dyDescent="0.3">
      <c r="A19" s="12">
        <v>90</v>
      </c>
      <c r="B19" s="13" t="s">
        <v>122</v>
      </c>
      <c r="C19" s="14" t="s">
        <v>123</v>
      </c>
      <c r="D19" s="15" t="s">
        <v>70</v>
      </c>
      <c r="E19" s="15">
        <v>0.25</v>
      </c>
    </row>
    <row r="20" spans="1:6" s="1" customFormat="1" ht="41.4" x14ac:dyDescent="0.3">
      <c r="A20" s="12">
        <v>100</v>
      </c>
      <c r="B20" s="13" t="s">
        <v>71</v>
      </c>
      <c r="C20" s="14" t="s">
        <v>87</v>
      </c>
      <c r="D20" s="15" t="s">
        <v>9</v>
      </c>
      <c r="E20" s="15">
        <v>45</v>
      </c>
    </row>
    <row r="21" spans="1:6" s="1" customFormat="1" ht="41.4" x14ac:dyDescent="0.3">
      <c r="A21" s="12">
        <v>110</v>
      </c>
      <c r="B21" s="13" t="s">
        <v>86</v>
      </c>
      <c r="C21" s="14" t="s">
        <v>169</v>
      </c>
      <c r="D21" s="15" t="s">
        <v>37</v>
      </c>
      <c r="E21" s="15">
        <v>2760</v>
      </c>
      <c r="F21" s="1" t="s">
        <v>168</v>
      </c>
    </row>
    <row r="22" spans="1:6" s="1" customFormat="1" ht="41.4" x14ac:dyDescent="0.3">
      <c r="A22" s="12">
        <v>120</v>
      </c>
      <c r="B22" s="13" t="s">
        <v>88</v>
      </c>
      <c r="C22" s="14" t="s">
        <v>170</v>
      </c>
      <c r="D22" s="15" t="s">
        <v>38</v>
      </c>
      <c r="E22" s="15">
        <f>15+50+20+35+35+215+70+60</f>
        <v>500</v>
      </c>
    </row>
    <row r="23" spans="1:6" s="1" customFormat="1" ht="27.6" x14ac:dyDescent="0.3">
      <c r="A23" s="12">
        <v>130</v>
      </c>
      <c r="B23" s="13" t="s">
        <v>177</v>
      </c>
      <c r="C23" s="14" t="s">
        <v>212</v>
      </c>
      <c r="D23" s="15" t="s">
        <v>38</v>
      </c>
      <c r="E23" s="15">
        <v>8371.9</v>
      </c>
    </row>
    <row r="24" spans="1:6" s="1" customFormat="1" ht="26.4" x14ac:dyDescent="0.3">
      <c r="A24" s="12">
        <v>140</v>
      </c>
      <c r="B24" s="13" t="s">
        <v>178</v>
      </c>
      <c r="C24" s="14" t="s">
        <v>214</v>
      </c>
      <c r="D24" s="15" t="s">
        <v>38</v>
      </c>
      <c r="E24" s="15">
        <v>4500</v>
      </c>
    </row>
    <row r="25" spans="1:6" s="1" customFormat="1" ht="27.6" x14ac:dyDescent="0.3">
      <c r="A25" s="12">
        <v>150</v>
      </c>
      <c r="B25" s="13" t="s">
        <v>172</v>
      </c>
      <c r="C25" s="14" t="s">
        <v>173</v>
      </c>
      <c r="D25" s="15" t="s">
        <v>8</v>
      </c>
      <c r="E25" s="15">
        <v>280</v>
      </c>
    </row>
    <row r="26" spans="1:6" s="1" customFormat="1" ht="26.4" x14ac:dyDescent="0.3">
      <c r="A26" s="12">
        <v>160</v>
      </c>
      <c r="B26" s="13" t="s">
        <v>174</v>
      </c>
      <c r="C26" s="14" t="s">
        <v>175</v>
      </c>
      <c r="D26" s="15" t="s">
        <v>8</v>
      </c>
      <c r="E26" s="15">
        <v>285</v>
      </c>
    </row>
    <row r="27" spans="1:6" s="1" customFormat="1" ht="26.4" x14ac:dyDescent="0.3">
      <c r="A27" s="12">
        <v>170</v>
      </c>
      <c r="B27" s="13" t="s">
        <v>171</v>
      </c>
      <c r="C27" s="14" t="s">
        <v>213</v>
      </c>
      <c r="D27" s="15" t="s">
        <v>8</v>
      </c>
      <c r="E27" s="15">
        <v>18</v>
      </c>
    </row>
    <row r="28" spans="1:6" s="1" customFormat="1" ht="26.4" x14ac:dyDescent="0.3">
      <c r="A28" s="12">
        <v>180</v>
      </c>
      <c r="B28" s="13" t="s">
        <v>171</v>
      </c>
      <c r="C28" s="14" t="s">
        <v>176</v>
      </c>
      <c r="D28" s="15" t="s">
        <v>8</v>
      </c>
      <c r="E28" s="15">
        <v>77</v>
      </c>
    </row>
    <row r="29" spans="1:6" s="1" customFormat="1" ht="39.6" x14ac:dyDescent="0.3">
      <c r="A29" s="12">
        <v>190</v>
      </c>
      <c r="B29" s="13" t="s">
        <v>72</v>
      </c>
      <c r="C29" s="14" t="s">
        <v>129</v>
      </c>
      <c r="D29" s="15" t="s">
        <v>9</v>
      </c>
      <c r="E29" s="15">
        <v>1</v>
      </c>
    </row>
    <row r="30" spans="1:6" s="1" customFormat="1" ht="27.6" x14ac:dyDescent="0.3">
      <c r="A30" s="12">
        <v>200</v>
      </c>
      <c r="B30" s="13" t="s">
        <v>153</v>
      </c>
      <c r="C30" s="14" t="s">
        <v>152</v>
      </c>
      <c r="D30" s="15" t="s">
        <v>37</v>
      </c>
      <c r="E30" s="15">
        <v>10</v>
      </c>
    </row>
    <row r="31" spans="1:6" s="1" customFormat="1" ht="27.6" x14ac:dyDescent="0.3">
      <c r="A31" s="12">
        <v>210</v>
      </c>
      <c r="B31" s="13" t="s">
        <v>39</v>
      </c>
      <c r="C31" s="14" t="s">
        <v>115</v>
      </c>
      <c r="D31" s="15" t="s">
        <v>37</v>
      </c>
      <c r="E31" s="15">
        <f>(500*0.17)+(8371.9*0.05)+(4500*0.1)+(280*0.012)+(285*0.03)+(18*0.15)+(77*0.06)</f>
        <v>972.82500000000005</v>
      </c>
    </row>
    <row r="32" spans="1:6" s="1" customFormat="1" ht="27.6" x14ac:dyDescent="0.3">
      <c r="A32" s="12">
        <v>220</v>
      </c>
      <c r="B32" s="13" t="s">
        <v>40</v>
      </c>
      <c r="C32" s="14" t="s">
        <v>111</v>
      </c>
      <c r="D32" s="15" t="s">
        <v>37</v>
      </c>
      <c r="E32" s="15">
        <f>E31</f>
        <v>972.82500000000005</v>
      </c>
    </row>
    <row r="33" spans="1:6" s="1" customFormat="1" ht="30" customHeight="1" x14ac:dyDescent="0.3">
      <c r="A33" s="19" t="s">
        <v>10</v>
      </c>
      <c r="B33" s="20" t="s">
        <v>48</v>
      </c>
      <c r="C33" s="22" t="s">
        <v>49</v>
      </c>
      <c r="D33" s="23"/>
      <c r="E33" s="23"/>
    </row>
    <row r="34" spans="1:6" s="1" customFormat="1" x14ac:dyDescent="0.3">
      <c r="A34" s="8" t="s">
        <v>27</v>
      </c>
      <c r="B34" s="9" t="s">
        <v>50</v>
      </c>
      <c r="C34" s="10" t="s">
        <v>51</v>
      </c>
      <c r="D34" s="11"/>
      <c r="E34" s="11"/>
    </row>
    <row r="35" spans="1:6" s="1" customFormat="1" ht="55.2" x14ac:dyDescent="0.3">
      <c r="A35" s="12">
        <v>230</v>
      </c>
      <c r="B35" s="13" t="s">
        <v>52</v>
      </c>
      <c r="C35" s="14" t="s">
        <v>116</v>
      </c>
      <c r="D35" s="15" t="s">
        <v>37</v>
      </c>
      <c r="E35" s="15">
        <v>4453</v>
      </c>
      <c r="F35" s="1" t="s">
        <v>215</v>
      </c>
    </row>
    <row r="36" spans="1:6" s="1" customFormat="1" ht="15" customHeight="1" x14ac:dyDescent="0.3">
      <c r="A36" s="8" t="s">
        <v>28</v>
      </c>
      <c r="B36" s="9" t="s">
        <v>53</v>
      </c>
      <c r="C36" s="10" t="s">
        <v>54</v>
      </c>
      <c r="D36" s="11"/>
      <c r="E36" s="11"/>
    </row>
    <row r="37" spans="1:6" s="1" customFormat="1" ht="27.6" x14ac:dyDescent="0.3">
      <c r="A37" s="12">
        <v>240</v>
      </c>
      <c r="B37" s="13" t="s">
        <v>55</v>
      </c>
      <c r="C37" s="14" t="s">
        <v>56</v>
      </c>
      <c r="D37" s="15" t="s">
        <v>37</v>
      </c>
      <c r="E37" s="15">
        <v>1785.65</v>
      </c>
      <c r="F37" s="1" t="s">
        <v>179</v>
      </c>
    </row>
    <row r="38" spans="1:6" s="1" customFormat="1" ht="30" customHeight="1" x14ac:dyDescent="0.3">
      <c r="A38" s="19" t="s">
        <v>14</v>
      </c>
      <c r="B38" s="20" t="s">
        <v>58</v>
      </c>
      <c r="C38" s="22" t="s">
        <v>59</v>
      </c>
      <c r="D38" s="23"/>
      <c r="E38" s="23"/>
    </row>
    <row r="39" spans="1:6" s="1" customFormat="1" x14ac:dyDescent="0.3">
      <c r="A39" s="21" t="s">
        <v>154</v>
      </c>
      <c r="B39" s="9" t="s">
        <v>57</v>
      </c>
      <c r="C39" s="10" t="s">
        <v>60</v>
      </c>
      <c r="D39" s="11"/>
      <c r="E39" s="11"/>
    </row>
    <row r="40" spans="1:6" s="1" customFormat="1" ht="27.6" x14ac:dyDescent="0.3">
      <c r="A40" s="12">
        <v>250</v>
      </c>
      <c r="B40" s="13" t="s">
        <v>62</v>
      </c>
      <c r="C40" s="14" t="s">
        <v>61</v>
      </c>
      <c r="D40" s="15" t="s">
        <v>9</v>
      </c>
      <c r="E40" s="15">
        <v>10</v>
      </c>
    </row>
    <row r="41" spans="1:6" s="1" customFormat="1" ht="27.6" x14ac:dyDescent="0.3">
      <c r="A41" s="12">
        <v>260</v>
      </c>
      <c r="B41" s="13" t="s">
        <v>63</v>
      </c>
      <c r="C41" s="14" t="s">
        <v>64</v>
      </c>
      <c r="D41" s="15" t="s">
        <v>9</v>
      </c>
      <c r="E41" s="15">
        <v>20</v>
      </c>
    </row>
    <row r="42" spans="1:6" s="1" customFormat="1" ht="27.6" x14ac:dyDescent="0.3">
      <c r="A42" s="12">
        <v>270</v>
      </c>
      <c r="B42" s="13" t="s">
        <v>90</v>
      </c>
      <c r="C42" s="14" t="s">
        <v>89</v>
      </c>
      <c r="D42" s="15" t="s">
        <v>9</v>
      </c>
      <c r="E42" s="15">
        <v>10</v>
      </c>
    </row>
    <row r="43" spans="1:6" s="1" customFormat="1" ht="27.6" x14ac:dyDescent="0.3">
      <c r="A43" s="12">
        <v>280</v>
      </c>
      <c r="B43" s="13" t="s">
        <v>180</v>
      </c>
      <c r="C43" s="14" t="s">
        <v>216</v>
      </c>
      <c r="D43" s="15" t="s">
        <v>8</v>
      </c>
      <c r="E43" s="15">
        <f>10.62+11.15</f>
        <v>21.77</v>
      </c>
    </row>
    <row r="44" spans="1:6" s="1" customFormat="1" ht="27.6" x14ac:dyDescent="0.3">
      <c r="A44" s="12">
        <v>290</v>
      </c>
      <c r="B44" s="13" t="s">
        <v>181</v>
      </c>
      <c r="C44" s="14" t="s">
        <v>182</v>
      </c>
      <c r="D44" s="15" t="s">
        <v>37</v>
      </c>
      <c r="E44" s="15">
        <f>(2.6*1.7*0.3)*4</f>
        <v>5.3039999999999994</v>
      </c>
      <c r="F44" s="1" t="s">
        <v>183</v>
      </c>
    </row>
    <row r="45" spans="1:6" s="1" customFormat="1" x14ac:dyDescent="0.3">
      <c r="A45" s="21" t="s">
        <v>91</v>
      </c>
      <c r="B45" s="9" t="s">
        <v>157</v>
      </c>
      <c r="C45" s="10" t="s">
        <v>159</v>
      </c>
      <c r="D45" s="11"/>
      <c r="E45" s="11"/>
    </row>
    <row r="46" spans="1:6" s="1" customFormat="1" ht="26.4" x14ac:dyDescent="0.3">
      <c r="A46" s="12">
        <v>300</v>
      </c>
      <c r="B46" s="13" t="s">
        <v>158</v>
      </c>
      <c r="C46" s="14" t="s">
        <v>217</v>
      </c>
      <c r="D46" s="15" t="s">
        <v>8</v>
      </c>
      <c r="E46" s="15">
        <v>20</v>
      </c>
    </row>
    <row r="47" spans="1:6" s="1" customFormat="1" ht="30" customHeight="1" x14ac:dyDescent="0.3">
      <c r="A47" s="19" t="s">
        <v>11</v>
      </c>
      <c r="B47" s="20" t="s">
        <v>16</v>
      </c>
      <c r="C47" s="22" t="s">
        <v>15</v>
      </c>
      <c r="D47" s="23"/>
      <c r="E47" s="23"/>
    </row>
    <row r="48" spans="1:6" s="1" customFormat="1" x14ac:dyDescent="0.3">
      <c r="A48" s="21" t="s">
        <v>218</v>
      </c>
      <c r="B48" s="9" t="s">
        <v>32</v>
      </c>
      <c r="C48" s="10" t="s">
        <v>160</v>
      </c>
      <c r="D48" s="11"/>
      <c r="E48" s="11"/>
    </row>
    <row r="49" spans="1:5" s="1" customFormat="1" ht="27.6" x14ac:dyDescent="0.3">
      <c r="A49" s="12">
        <v>310</v>
      </c>
      <c r="B49" s="13" t="s">
        <v>146</v>
      </c>
      <c r="C49" s="14" t="s">
        <v>184</v>
      </c>
      <c r="D49" s="15" t="s">
        <v>38</v>
      </c>
      <c r="E49" s="15">
        <v>17500</v>
      </c>
    </row>
    <row r="50" spans="1:5" s="1" customFormat="1" x14ac:dyDescent="0.3">
      <c r="A50" s="21" t="s">
        <v>29</v>
      </c>
      <c r="B50" s="9" t="s">
        <v>92</v>
      </c>
      <c r="C50" s="10" t="s">
        <v>113</v>
      </c>
      <c r="D50" s="11"/>
      <c r="E50" s="11"/>
    </row>
    <row r="51" spans="1:5" s="1" customFormat="1" ht="27.6" x14ac:dyDescent="0.3">
      <c r="A51" s="12">
        <v>320</v>
      </c>
      <c r="B51" s="13" t="s">
        <v>161</v>
      </c>
      <c r="C51" s="14" t="s">
        <v>219</v>
      </c>
      <c r="D51" s="15" t="s">
        <v>38</v>
      </c>
      <c r="E51" s="15">
        <v>750</v>
      </c>
    </row>
    <row r="52" spans="1:5" s="1" customFormat="1" x14ac:dyDescent="0.3">
      <c r="A52" s="21" t="s">
        <v>155</v>
      </c>
      <c r="B52" s="9" t="s">
        <v>112</v>
      </c>
      <c r="C52" s="10" t="s">
        <v>93</v>
      </c>
      <c r="D52" s="11"/>
      <c r="E52" s="11"/>
    </row>
    <row r="53" spans="1:5" s="1" customFormat="1" ht="41.4" x14ac:dyDescent="0.3">
      <c r="A53" s="12">
        <v>330</v>
      </c>
      <c r="B53" s="13" t="s">
        <v>94</v>
      </c>
      <c r="C53" s="14" t="s">
        <v>185</v>
      </c>
      <c r="D53" s="15" t="s">
        <v>38</v>
      </c>
      <c r="E53" s="15">
        <f>10900+4000+800</f>
        <v>15700</v>
      </c>
    </row>
    <row r="54" spans="1:5" s="1" customFormat="1" ht="27.6" x14ac:dyDescent="0.3">
      <c r="A54" s="12">
        <v>340</v>
      </c>
      <c r="B54" s="13" t="s">
        <v>133</v>
      </c>
      <c r="C54" s="14" t="s">
        <v>186</v>
      </c>
      <c r="D54" s="15" t="s">
        <v>38</v>
      </c>
      <c r="E54" s="15">
        <f>10900+800</f>
        <v>11700</v>
      </c>
    </row>
    <row r="55" spans="1:5" s="1" customFormat="1" ht="26.4" x14ac:dyDescent="0.3">
      <c r="A55" s="12">
        <v>350</v>
      </c>
      <c r="B55" s="13" t="s">
        <v>96</v>
      </c>
      <c r="C55" s="14" t="s">
        <v>97</v>
      </c>
      <c r="D55" s="15" t="s">
        <v>38</v>
      </c>
      <c r="E55" s="15">
        <f>E53</f>
        <v>15700</v>
      </c>
    </row>
    <row r="56" spans="1:5" s="1" customFormat="1" ht="26.4" x14ac:dyDescent="0.3">
      <c r="A56" s="12">
        <v>360</v>
      </c>
      <c r="B56" s="13" t="s">
        <v>95</v>
      </c>
      <c r="C56" s="14" t="s">
        <v>98</v>
      </c>
      <c r="D56" s="15" t="s">
        <v>38</v>
      </c>
      <c r="E56" s="15">
        <f>E54</f>
        <v>11700</v>
      </c>
    </row>
    <row r="57" spans="1:5" s="1" customFormat="1" x14ac:dyDescent="0.3">
      <c r="A57" s="21" t="s">
        <v>156</v>
      </c>
      <c r="B57" s="9" t="s">
        <v>33</v>
      </c>
      <c r="C57" s="10" t="s">
        <v>17</v>
      </c>
      <c r="D57" s="11"/>
      <c r="E57" s="11"/>
    </row>
    <row r="58" spans="1:5" s="1" customFormat="1" ht="41.4" x14ac:dyDescent="0.3">
      <c r="A58" s="12">
        <v>370</v>
      </c>
      <c r="B58" s="13" t="s">
        <v>187</v>
      </c>
      <c r="C58" s="14" t="s">
        <v>188</v>
      </c>
      <c r="D58" s="15" t="s">
        <v>38</v>
      </c>
      <c r="E58" s="15">
        <v>3920</v>
      </c>
    </row>
    <row r="59" spans="1:5" s="1" customFormat="1" ht="41.4" x14ac:dyDescent="0.3">
      <c r="A59" s="12">
        <v>380</v>
      </c>
      <c r="B59" s="13" t="s">
        <v>134</v>
      </c>
      <c r="C59" s="14" t="s">
        <v>189</v>
      </c>
      <c r="D59" s="15" t="s">
        <v>38</v>
      </c>
      <c r="E59" s="15">
        <f>10900+290+750</f>
        <v>11940</v>
      </c>
    </row>
    <row r="60" spans="1:5" s="1" customFormat="1" ht="27.6" x14ac:dyDescent="0.3">
      <c r="A60" s="12">
        <v>390</v>
      </c>
      <c r="B60" s="13" t="s">
        <v>135</v>
      </c>
      <c r="C60" s="14" t="s">
        <v>130</v>
      </c>
      <c r="D60" s="15" t="s">
        <v>38</v>
      </c>
      <c r="E60" s="15">
        <v>1410</v>
      </c>
    </row>
    <row r="61" spans="1:5" s="1" customFormat="1" x14ac:dyDescent="0.3">
      <c r="A61" s="21" t="s">
        <v>99</v>
      </c>
      <c r="B61" s="9" t="s">
        <v>117</v>
      </c>
      <c r="C61" s="10" t="s">
        <v>131</v>
      </c>
      <c r="D61" s="11"/>
      <c r="E61" s="11"/>
    </row>
    <row r="62" spans="1:5" s="1" customFormat="1" ht="41.4" x14ac:dyDescent="0.3">
      <c r="A62" s="12">
        <v>400</v>
      </c>
      <c r="B62" s="13" t="s">
        <v>132</v>
      </c>
      <c r="C62" s="14" t="s">
        <v>190</v>
      </c>
      <c r="D62" s="15" t="s">
        <v>38</v>
      </c>
      <c r="E62" s="15">
        <f>10900+300</f>
        <v>11200</v>
      </c>
    </row>
    <row r="63" spans="1:5" s="1" customFormat="1" ht="30" customHeight="1" x14ac:dyDescent="0.3">
      <c r="A63" s="19" t="s">
        <v>12</v>
      </c>
      <c r="B63" s="20" t="s">
        <v>19</v>
      </c>
      <c r="C63" s="22" t="s">
        <v>18</v>
      </c>
      <c r="D63" s="23"/>
      <c r="E63" s="23"/>
    </row>
    <row r="64" spans="1:5" s="1" customFormat="1" x14ac:dyDescent="0.3">
      <c r="A64" s="21" t="s">
        <v>162</v>
      </c>
      <c r="B64" s="9" t="s">
        <v>34</v>
      </c>
      <c r="C64" s="10" t="s">
        <v>20</v>
      </c>
      <c r="D64" s="11"/>
      <c r="E64" s="11"/>
    </row>
    <row r="65" spans="1:5" s="1" customFormat="1" ht="27.6" x14ac:dyDescent="0.3">
      <c r="A65" s="12">
        <v>410</v>
      </c>
      <c r="B65" s="13" t="s">
        <v>208</v>
      </c>
      <c r="C65" s="14" t="s">
        <v>191</v>
      </c>
      <c r="D65" s="15" t="s">
        <v>38</v>
      </c>
      <c r="E65" s="15">
        <v>735</v>
      </c>
    </row>
    <row r="66" spans="1:5" s="1" customFormat="1" ht="39.6" x14ac:dyDescent="0.3">
      <c r="A66" s="12">
        <v>420</v>
      </c>
      <c r="B66" s="13" t="s">
        <v>193</v>
      </c>
      <c r="C66" s="14" t="s">
        <v>192</v>
      </c>
      <c r="D66" s="15" t="s">
        <v>38</v>
      </c>
      <c r="E66" s="15">
        <v>10900</v>
      </c>
    </row>
    <row r="67" spans="1:5" s="1" customFormat="1" x14ac:dyDescent="0.3">
      <c r="A67" s="21" t="s">
        <v>220</v>
      </c>
      <c r="B67" s="9" t="s">
        <v>34</v>
      </c>
      <c r="C67" s="10" t="s">
        <v>194</v>
      </c>
      <c r="D67" s="11"/>
      <c r="E67" s="11"/>
    </row>
    <row r="68" spans="1:5" s="1" customFormat="1" ht="27.6" x14ac:dyDescent="0.3">
      <c r="A68" s="12">
        <v>430</v>
      </c>
      <c r="B68" s="13" t="s">
        <v>196</v>
      </c>
      <c r="C68" s="14" t="s">
        <v>195</v>
      </c>
      <c r="D68" s="15" t="s">
        <v>38</v>
      </c>
      <c r="E68" s="15">
        <v>3920</v>
      </c>
    </row>
    <row r="69" spans="1:5" s="1" customFormat="1" ht="27.6" x14ac:dyDescent="0.3">
      <c r="A69" s="12">
        <v>440</v>
      </c>
      <c r="B69" s="13" t="s">
        <v>198</v>
      </c>
      <c r="C69" s="14" t="s">
        <v>197</v>
      </c>
      <c r="D69" s="15" t="s">
        <v>38</v>
      </c>
      <c r="E69" s="15">
        <f>10900+750</f>
        <v>11650</v>
      </c>
    </row>
    <row r="70" spans="1:5" s="1" customFormat="1" x14ac:dyDescent="0.3">
      <c r="A70" s="21" t="s">
        <v>100</v>
      </c>
      <c r="B70" s="9" t="s">
        <v>34</v>
      </c>
      <c r="C70" s="10" t="s">
        <v>101</v>
      </c>
      <c r="D70" s="11"/>
      <c r="E70" s="11"/>
    </row>
    <row r="71" spans="1:5" s="1" customFormat="1" ht="41.4" x14ac:dyDescent="0.3">
      <c r="A71" s="12">
        <v>450</v>
      </c>
      <c r="B71" s="13" t="s">
        <v>114</v>
      </c>
      <c r="C71" s="14" t="s">
        <v>143</v>
      </c>
      <c r="D71" s="15" t="s">
        <v>38</v>
      </c>
      <c r="E71" s="15">
        <v>290</v>
      </c>
    </row>
    <row r="72" spans="1:5" s="1" customFormat="1" x14ac:dyDescent="0.3">
      <c r="A72" s="21" t="s">
        <v>102</v>
      </c>
      <c r="B72" s="9" t="s">
        <v>34</v>
      </c>
      <c r="C72" s="10" t="s">
        <v>136</v>
      </c>
      <c r="D72" s="11"/>
      <c r="E72" s="11"/>
    </row>
    <row r="73" spans="1:5" s="1" customFormat="1" ht="41.4" x14ac:dyDescent="0.3">
      <c r="A73" s="12">
        <v>460</v>
      </c>
      <c r="B73" s="13" t="s">
        <v>147</v>
      </c>
      <c r="C73" s="14" t="s">
        <v>199</v>
      </c>
      <c r="D73" s="15" t="s">
        <v>38</v>
      </c>
      <c r="E73" s="15">
        <v>222</v>
      </c>
    </row>
    <row r="74" spans="1:5" s="1" customFormat="1" ht="30" customHeight="1" x14ac:dyDescent="0.3">
      <c r="A74" s="19" t="s">
        <v>67</v>
      </c>
      <c r="B74" s="20" t="s">
        <v>73</v>
      </c>
      <c r="C74" s="22" t="s">
        <v>74</v>
      </c>
      <c r="D74" s="23"/>
      <c r="E74" s="23"/>
    </row>
    <row r="75" spans="1:5" s="1" customFormat="1" x14ac:dyDescent="0.3">
      <c r="A75" s="8" t="s">
        <v>68</v>
      </c>
      <c r="B75" s="9" t="s">
        <v>76</v>
      </c>
      <c r="C75" s="10" t="s">
        <v>75</v>
      </c>
      <c r="D75" s="11"/>
      <c r="E75" s="11"/>
    </row>
    <row r="76" spans="1:5" s="1" customFormat="1" ht="39.6" x14ac:dyDescent="0.3">
      <c r="A76" s="12">
        <v>470</v>
      </c>
      <c r="B76" s="13" t="s">
        <v>77</v>
      </c>
      <c r="C76" s="14" t="s">
        <v>110</v>
      </c>
      <c r="D76" s="15" t="s">
        <v>38</v>
      </c>
      <c r="E76" s="15">
        <f>1950*2*0.75</f>
        <v>2925</v>
      </c>
    </row>
    <row r="77" spans="1:5" s="1" customFormat="1" ht="27.6" x14ac:dyDescent="0.3">
      <c r="A77" s="12">
        <v>480</v>
      </c>
      <c r="B77" s="13" t="s">
        <v>209</v>
      </c>
      <c r="C77" s="14" t="s">
        <v>210</v>
      </c>
      <c r="D77" s="15" t="s">
        <v>8</v>
      </c>
      <c r="E77" s="15">
        <v>200</v>
      </c>
    </row>
    <row r="78" spans="1:5" s="1" customFormat="1" ht="30" customHeight="1" x14ac:dyDescent="0.3">
      <c r="A78" s="19" t="s">
        <v>24</v>
      </c>
      <c r="B78" s="20" t="s">
        <v>79</v>
      </c>
      <c r="C78" s="22" t="s">
        <v>80</v>
      </c>
      <c r="D78" s="23"/>
      <c r="E78" s="23"/>
    </row>
    <row r="79" spans="1:5" s="1" customFormat="1" x14ac:dyDescent="0.3">
      <c r="A79" s="21" t="s">
        <v>65</v>
      </c>
      <c r="B79" s="9" t="s">
        <v>78</v>
      </c>
      <c r="C79" s="10" t="s">
        <v>105</v>
      </c>
      <c r="D79" s="11"/>
      <c r="E79" s="11"/>
    </row>
    <row r="80" spans="1:5" s="1" customFormat="1" ht="41.4" x14ac:dyDescent="0.3">
      <c r="A80" s="12">
        <v>490</v>
      </c>
      <c r="B80" s="13" t="s">
        <v>106</v>
      </c>
      <c r="C80" s="14" t="s">
        <v>107</v>
      </c>
      <c r="D80" s="15" t="s">
        <v>38</v>
      </c>
      <c r="E80" s="15">
        <v>238.82</v>
      </c>
    </row>
    <row r="81" spans="1:5" s="1" customFormat="1" x14ac:dyDescent="0.3">
      <c r="A81" s="21" t="s">
        <v>104</v>
      </c>
      <c r="B81" s="9" t="s">
        <v>78</v>
      </c>
      <c r="C81" s="10" t="s">
        <v>80</v>
      </c>
      <c r="D81" s="11"/>
      <c r="E81" s="11"/>
    </row>
    <row r="82" spans="1:5" s="1" customFormat="1" ht="41.4" x14ac:dyDescent="0.3">
      <c r="A82" s="12">
        <v>500</v>
      </c>
      <c r="B82" s="13" t="s">
        <v>81</v>
      </c>
      <c r="C82" s="14" t="s">
        <v>103</v>
      </c>
      <c r="D82" s="15" t="s">
        <v>9</v>
      </c>
      <c r="E82" s="15">
        <v>29</v>
      </c>
    </row>
    <row r="83" spans="1:5" s="1" customFormat="1" ht="27.6" x14ac:dyDescent="0.3">
      <c r="A83" s="12">
        <v>510</v>
      </c>
      <c r="B83" s="13" t="s">
        <v>82</v>
      </c>
      <c r="C83" s="14" t="s">
        <v>141</v>
      </c>
      <c r="D83" s="15" t="s">
        <v>9</v>
      </c>
      <c r="E83" s="15">
        <v>4</v>
      </c>
    </row>
    <row r="84" spans="1:5" s="1" customFormat="1" ht="27.6" x14ac:dyDescent="0.3">
      <c r="A84" s="12">
        <v>520</v>
      </c>
      <c r="B84" s="13" t="s">
        <v>163</v>
      </c>
      <c r="C84" s="14" t="s">
        <v>142</v>
      </c>
      <c r="D84" s="15" t="s">
        <v>9</v>
      </c>
      <c r="E84" s="15">
        <v>13</v>
      </c>
    </row>
    <row r="85" spans="1:5" s="1" customFormat="1" ht="27.6" x14ac:dyDescent="0.3">
      <c r="A85" s="12">
        <v>530</v>
      </c>
      <c r="B85" s="13" t="s">
        <v>164</v>
      </c>
      <c r="C85" s="14" t="s">
        <v>200</v>
      </c>
      <c r="D85" s="15" t="s">
        <v>9</v>
      </c>
      <c r="E85" s="15">
        <v>7</v>
      </c>
    </row>
    <row r="86" spans="1:5" s="1" customFormat="1" ht="27.6" x14ac:dyDescent="0.3">
      <c r="A86" s="12">
        <v>540</v>
      </c>
      <c r="B86" s="13" t="s">
        <v>164</v>
      </c>
      <c r="C86" s="14" t="s">
        <v>201</v>
      </c>
      <c r="D86" s="15" t="s">
        <v>38</v>
      </c>
      <c r="E86" s="15">
        <v>1</v>
      </c>
    </row>
    <row r="87" spans="1:5" s="1" customFormat="1" ht="26.4" x14ac:dyDescent="0.3">
      <c r="A87" s="12">
        <v>550</v>
      </c>
      <c r="B87" s="13" t="s">
        <v>43</v>
      </c>
      <c r="C87" s="14" t="s">
        <v>144</v>
      </c>
      <c r="D87" s="15" t="s">
        <v>9</v>
      </c>
      <c r="E87" s="15">
        <v>4</v>
      </c>
    </row>
    <row r="88" spans="1:5" s="1" customFormat="1" x14ac:dyDescent="0.3">
      <c r="A88" s="21" t="s">
        <v>137</v>
      </c>
      <c r="B88" s="9" t="s">
        <v>138</v>
      </c>
      <c r="C88" s="10" t="s">
        <v>139</v>
      </c>
      <c r="D88" s="11"/>
      <c r="E88" s="11"/>
    </row>
    <row r="89" spans="1:5" s="1" customFormat="1" ht="27.6" x14ac:dyDescent="0.3">
      <c r="A89" s="12">
        <v>560</v>
      </c>
      <c r="B89" s="13" t="s">
        <v>140</v>
      </c>
      <c r="C89" s="14" t="s">
        <v>223</v>
      </c>
      <c r="D89" s="15" t="s">
        <v>8</v>
      </c>
      <c r="E89" s="15">
        <v>100</v>
      </c>
    </row>
    <row r="90" spans="1:5" s="1" customFormat="1" ht="30" customHeight="1" x14ac:dyDescent="0.3">
      <c r="A90" s="19" t="s">
        <v>66</v>
      </c>
      <c r="B90" s="20" t="s">
        <v>22</v>
      </c>
      <c r="C90" s="22" t="s">
        <v>21</v>
      </c>
      <c r="D90" s="23"/>
      <c r="E90" s="23"/>
    </row>
    <row r="91" spans="1:5" s="1" customFormat="1" x14ac:dyDescent="0.3">
      <c r="A91" s="21" t="s">
        <v>83</v>
      </c>
      <c r="B91" s="9" t="s">
        <v>35</v>
      </c>
      <c r="C91" s="10" t="s">
        <v>23</v>
      </c>
      <c r="D91" s="11"/>
      <c r="E91" s="11"/>
    </row>
    <row r="92" spans="1:5" s="1" customFormat="1" ht="41.4" x14ac:dyDescent="0.3">
      <c r="A92" s="12">
        <v>570</v>
      </c>
      <c r="B92" s="13" t="s">
        <v>203</v>
      </c>
      <c r="C92" s="14" t="s">
        <v>202</v>
      </c>
      <c r="D92" s="15" t="s">
        <v>8</v>
      </c>
      <c r="E92" s="15">
        <v>1950</v>
      </c>
    </row>
    <row r="93" spans="1:5" s="1" customFormat="1" ht="41.4" x14ac:dyDescent="0.3">
      <c r="A93" s="12">
        <v>580</v>
      </c>
      <c r="B93" s="13" t="s">
        <v>165</v>
      </c>
      <c r="C93" s="14" t="s">
        <v>145</v>
      </c>
      <c r="D93" s="15" t="s">
        <v>8</v>
      </c>
      <c r="E93" s="15">
        <v>937.5</v>
      </c>
    </row>
    <row r="94" spans="1:5" s="1" customFormat="1" ht="27.6" x14ac:dyDescent="0.3">
      <c r="A94" s="12">
        <v>590</v>
      </c>
      <c r="B94" s="13" t="s">
        <v>204</v>
      </c>
      <c r="C94" s="14" t="s">
        <v>205</v>
      </c>
      <c r="D94" s="15" t="s">
        <v>8</v>
      </c>
      <c r="E94" s="15">
        <v>1916</v>
      </c>
    </row>
    <row r="95" spans="1:5" s="1" customFormat="1" ht="39.6" x14ac:dyDescent="0.3">
      <c r="A95" s="12">
        <v>600</v>
      </c>
      <c r="B95" s="13" t="s">
        <v>206</v>
      </c>
      <c r="C95" s="14" t="s">
        <v>207</v>
      </c>
      <c r="D95" s="15" t="s">
        <v>8</v>
      </c>
      <c r="E95" s="15">
        <v>591</v>
      </c>
    </row>
    <row r="96" spans="1:5" s="1" customFormat="1" ht="27.6" x14ac:dyDescent="0.3">
      <c r="A96" s="12">
        <v>610</v>
      </c>
      <c r="B96" s="13" t="s">
        <v>221</v>
      </c>
      <c r="C96" s="14" t="s">
        <v>222</v>
      </c>
      <c r="D96" s="15" t="s">
        <v>8</v>
      </c>
      <c r="E96" s="15">
        <v>18</v>
      </c>
    </row>
    <row r="97" spans="1:9" s="1" customFormat="1" ht="29.25" customHeight="1" x14ac:dyDescent="0.3">
      <c r="A97" s="19" t="s">
        <v>166</v>
      </c>
      <c r="B97" s="20" t="s">
        <v>41</v>
      </c>
      <c r="C97" s="25" t="s">
        <v>42</v>
      </c>
      <c r="D97" s="26"/>
      <c r="E97" s="26"/>
    </row>
    <row r="98" spans="1:9" s="1" customFormat="1" ht="39.75" customHeight="1" x14ac:dyDescent="0.3">
      <c r="A98" s="12">
        <v>620</v>
      </c>
      <c r="B98" s="13" t="s">
        <v>43</v>
      </c>
      <c r="C98" s="14" t="s">
        <v>108</v>
      </c>
      <c r="D98" s="15" t="s">
        <v>109</v>
      </c>
      <c r="E98" s="15">
        <v>2</v>
      </c>
    </row>
    <row r="99" spans="1:9" s="1" customFormat="1" ht="39.75" customHeight="1" x14ac:dyDescent="0.3">
      <c r="A99" s="12">
        <v>630</v>
      </c>
      <c r="B99" s="13" t="s">
        <v>43</v>
      </c>
      <c r="C99" s="14" t="s">
        <v>84</v>
      </c>
      <c r="D99" s="15" t="s">
        <v>44</v>
      </c>
      <c r="E99" s="15">
        <v>5</v>
      </c>
    </row>
    <row r="100" spans="1:9" s="1" customFormat="1" ht="39.75" customHeight="1" x14ac:dyDescent="0.3">
      <c r="A100" s="12">
        <v>640</v>
      </c>
      <c r="B100" s="13" t="s">
        <v>43</v>
      </c>
      <c r="C100" s="14" t="s">
        <v>211</v>
      </c>
      <c r="D100" s="15" t="s">
        <v>44</v>
      </c>
      <c r="E100" s="15">
        <v>1</v>
      </c>
    </row>
    <row r="101" spans="1:9" s="1" customFormat="1" ht="39.75" customHeight="1" x14ac:dyDescent="0.3">
      <c r="A101" s="12">
        <v>650</v>
      </c>
      <c r="B101" s="13" t="s">
        <v>43</v>
      </c>
      <c r="C101" s="14" t="s">
        <v>148</v>
      </c>
      <c r="D101" s="15" t="s">
        <v>44</v>
      </c>
      <c r="E101" s="15">
        <v>1</v>
      </c>
    </row>
    <row r="102" spans="1:9" s="1" customFormat="1" ht="39.75" customHeight="1" x14ac:dyDescent="0.3">
      <c r="A102" s="12">
        <v>660</v>
      </c>
      <c r="B102" s="13" t="s">
        <v>43</v>
      </c>
      <c r="C102" s="14" t="s">
        <v>149</v>
      </c>
      <c r="D102" s="15" t="s">
        <v>44</v>
      </c>
      <c r="E102" s="15">
        <v>1</v>
      </c>
    </row>
    <row r="103" spans="1:9" s="1" customFormat="1" x14ac:dyDescent="0.3">
      <c r="B103" s="17"/>
      <c r="C103" s="18"/>
      <c r="D103" s="7"/>
      <c r="E103" s="7"/>
      <c r="I103" s="3"/>
    </row>
  </sheetData>
  <mergeCells count="16">
    <mergeCell ref="C8:E8"/>
    <mergeCell ref="C33:E33"/>
    <mergeCell ref="C38:E38"/>
    <mergeCell ref="A1:E1"/>
    <mergeCell ref="A2:E3"/>
    <mergeCell ref="A5:A6"/>
    <mergeCell ref="B5:B6"/>
    <mergeCell ref="C5:C6"/>
    <mergeCell ref="D5:D6"/>
    <mergeCell ref="E5:E6"/>
    <mergeCell ref="C78:E78"/>
    <mergeCell ref="C90:E90"/>
    <mergeCell ref="C97:E97"/>
    <mergeCell ref="C47:E47"/>
    <mergeCell ref="C63:E63"/>
    <mergeCell ref="C74:E74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</vt:lpstr>
      <vt:lpstr>PR!Obszar_wydruku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Architekt3</dc:creator>
  <cp:lastModifiedBy>Magdalena Rodenko</cp:lastModifiedBy>
  <cp:lastPrinted>2023-07-12T16:11:45Z</cp:lastPrinted>
  <dcterms:created xsi:type="dcterms:W3CDTF">2016-09-16T05:46:31Z</dcterms:created>
  <dcterms:modified xsi:type="dcterms:W3CDTF">2023-10-23T11:10:06Z</dcterms:modified>
</cp:coreProperties>
</file>